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 2014 web\"/>
    </mc:Choice>
  </mc:AlternateContent>
  <bookViews>
    <workbookView xWindow="10440" yWindow="30" windowWidth="11130" windowHeight="10020"/>
  </bookViews>
  <sheets>
    <sheet name="GR_Ethnic" sheetId="8" r:id="rId1"/>
  </sheets>
  <definedNames>
    <definedName name="_xlnm.Print_Titles" localSheetId="0">GR_Ethnic!$1:$5</definedName>
  </definedNames>
  <calcPr calcId="152511"/>
</workbook>
</file>

<file path=xl/calcChain.xml><?xml version="1.0" encoding="utf-8"?>
<calcChain xmlns="http://schemas.openxmlformats.org/spreadsheetml/2006/main">
  <c r="N130" i="8" l="1"/>
  <c r="M130" i="8"/>
  <c r="L130" i="8"/>
  <c r="K130" i="8"/>
  <c r="I130" i="8"/>
  <c r="H130" i="8"/>
  <c r="G130" i="8"/>
  <c r="F130" i="8"/>
  <c r="E130" i="8"/>
  <c r="J130" i="8"/>
  <c r="H21" i="8" l="1"/>
  <c r="M80" i="8"/>
  <c r="L80" i="8"/>
  <c r="K80" i="8"/>
  <c r="J80" i="8"/>
  <c r="I80" i="8"/>
  <c r="H80" i="8"/>
  <c r="G80" i="8"/>
  <c r="F80" i="8"/>
  <c r="E80" i="8"/>
  <c r="N79" i="8"/>
  <c r="N78" i="8"/>
  <c r="N80" i="8" s="1"/>
  <c r="N75" i="8"/>
  <c r="N74" i="8"/>
  <c r="N73" i="8"/>
  <c r="N72" i="8"/>
  <c r="L76" i="8"/>
  <c r="K76" i="8"/>
  <c r="J76" i="8"/>
  <c r="I76" i="8"/>
  <c r="H76" i="8"/>
  <c r="G76" i="8"/>
  <c r="F76" i="8"/>
  <c r="E76" i="8"/>
  <c r="M76" i="8"/>
  <c r="L100" i="8"/>
  <c r="K100" i="8"/>
  <c r="J100" i="8"/>
  <c r="I100" i="8"/>
  <c r="H100" i="8"/>
  <c r="G100" i="8"/>
  <c r="F100" i="8"/>
  <c r="E100" i="8"/>
  <c r="M100" i="8"/>
  <c r="M107" i="8"/>
  <c r="L107" i="8"/>
  <c r="K107" i="8"/>
  <c r="J107" i="8"/>
  <c r="I107" i="8"/>
  <c r="H107" i="8"/>
  <c r="H111" i="8" s="1"/>
  <c r="G107" i="8"/>
  <c r="E107" i="8"/>
  <c r="F107" i="8"/>
  <c r="N109" i="8"/>
  <c r="N106" i="8"/>
  <c r="N105" i="8"/>
  <c r="N104" i="8"/>
  <c r="N107" i="8" s="1"/>
  <c r="N102" i="8"/>
  <c r="N99" i="8"/>
  <c r="N98" i="8"/>
  <c r="N100" i="8" s="1"/>
  <c r="N96" i="8"/>
  <c r="N94" i="8"/>
  <c r="N118" i="8"/>
  <c r="N117" i="8"/>
  <c r="N116" i="8"/>
  <c r="N115" i="8"/>
  <c r="N114" i="8"/>
  <c r="E51" i="8"/>
  <c r="F51" i="8"/>
  <c r="G51" i="8"/>
  <c r="H51" i="8"/>
  <c r="I51" i="8"/>
  <c r="J51" i="8"/>
  <c r="K51" i="8"/>
  <c r="L51" i="8"/>
  <c r="M51" i="8"/>
  <c r="N51" i="8"/>
  <c r="M38" i="8"/>
  <c r="L38" i="8"/>
  <c r="K38" i="8"/>
  <c r="J38" i="8"/>
  <c r="I38" i="8"/>
  <c r="H38" i="8"/>
  <c r="G38" i="8"/>
  <c r="F38" i="8"/>
  <c r="E38" i="8"/>
  <c r="N38" i="8"/>
  <c r="M31" i="8"/>
  <c r="L31" i="8"/>
  <c r="K31" i="8"/>
  <c r="J31" i="8"/>
  <c r="I31" i="8"/>
  <c r="H31" i="8"/>
  <c r="G31" i="8"/>
  <c r="F31" i="8"/>
  <c r="E31" i="8"/>
  <c r="N31" i="8"/>
  <c r="M27" i="8"/>
  <c r="L27" i="8"/>
  <c r="K27" i="8"/>
  <c r="J27" i="8"/>
  <c r="I27" i="8"/>
  <c r="H27" i="8"/>
  <c r="G27" i="8"/>
  <c r="F27" i="8"/>
  <c r="E27" i="8"/>
  <c r="N27" i="8"/>
  <c r="N76" i="8" l="1"/>
  <c r="N125" i="8"/>
  <c r="N127" i="8"/>
  <c r="N128" i="8" s="1"/>
  <c r="N119" i="8"/>
  <c r="M111" i="8"/>
  <c r="L111" i="8"/>
  <c r="K111" i="8"/>
  <c r="J111" i="8"/>
  <c r="I111" i="8"/>
  <c r="G111" i="8"/>
  <c r="F111" i="8"/>
  <c r="E111" i="8"/>
  <c r="N111" i="8"/>
  <c r="M91" i="8"/>
  <c r="L91" i="8"/>
  <c r="K91" i="8"/>
  <c r="J91" i="8"/>
  <c r="I91" i="8"/>
  <c r="H91" i="8"/>
  <c r="G91" i="8"/>
  <c r="F91" i="8"/>
  <c r="E91" i="8"/>
  <c r="N91" i="8"/>
  <c r="M53" i="8"/>
  <c r="L53" i="8"/>
  <c r="K53" i="8"/>
  <c r="J53" i="8"/>
  <c r="I53" i="8"/>
  <c r="H53" i="8"/>
  <c r="G53" i="8"/>
  <c r="F53" i="8"/>
  <c r="E53" i="8"/>
  <c r="N53" i="8"/>
  <c r="M21" i="8"/>
  <c r="L21" i="8"/>
  <c r="K21" i="8"/>
  <c r="J21" i="8"/>
  <c r="I21" i="8"/>
  <c r="G21" i="8"/>
  <c r="F21" i="8"/>
  <c r="E21" i="8"/>
  <c r="N21" i="8"/>
  <c r="N121" i="8" l="1"/>
  <c r="F128" i="8"/>
  <c r="J128" i="8"/>
  <c r="M119" i="8" l="1"/>
  <c r="M121" i="8" s="1"/>
  <c r="L119" i="8"/>
  <c r="L121" i="8" s="1"/>
  <c r="K119" i="8"/>
  <c r="K121" i="8" s="1"/>
  <c r="J119" i="8"/>
  <c r="I119" i="8"/>
  <c r="I121" i="8" s="1"/>
  <c r="H119" i="8"/>
  <c r="H121" i="8" s="1"/>
  <c r="G119" i="8"/>
  <c r="G121" i="8" s="1"/>
  <c r="F119" i="8"/>
  <c r="E119" i="8"/>
  <c r="E121" i="8" s="1"/>
  <c r="F121" i="8" l="1"/>
  <c r="J121" i="8"/>
  <c r="M128" i="8"/>
  <c r="L128" i="8"/>
  <c r="K128" i="8"/>
  <c r="I128" i="8"/>
  <c r="H128" i="8"/>
  <c r="G128" i="8"/>
  <c r="E128" i="8"/>
</calcChain>
</file>

<file path=xl/sharedStrings.xml><?xml version="1.0" encoding="utf-8"?>
<sst xmlns="http://schemas.openxmlformats.org/spreadsheetml/2006/main" count="266" uniqueCount="205">
  <si>
    <t>AED</t>
  </si>
  <si>
    <t>Art Education K-12</t>
  </si>
  <si>
    <t>ENG</t>
  </si>
  <si>
    <t>English</t>
  </si>
  <si>
    <t>ENS</t>
  </si>
  <si>
    <t>English 7-12</t>
  </si>
  <si>
    <t>BIO</t>
  </si>
  <si>
    <t>Biology</t>
  </si>
  <si>
    <t>Chemistry</t>
  </si>
  <si>
    <t>EAS</t>
  </si>
  <si>
    <t>Earth Sciences</t>
  </si>
  <si>
    <t>HIS</t>
  </si>
  <si>
    <t>History</t>
  </si>
  <si>
    <t>Mathematics</t>
  </si>
  <si>
    <t>MTS</t>
  </si>
  <si>
    <t>Mathematics 7-12</t>
  </si>
  <si>
    <t>Physics</t>
  </si>
  <si>
    <t>Political Science</t>
  </si>
  <si>
    <t>SLP</t>
  </si>
  <si>
    <t>Speech-Language Pathology</t>
  </si>
  <si>
    <t>TED</t>
  </si>
  <si>
    <t>Technology Education</t>
  </si>
  <si>
    <t>CTE</t>
  </si>
  <si>
    <t>Career &amp; Technical Education</t>
  </si>
  <si>
    <t>Computer Information Systems</t>
  </si>
  <si>
    <t>CRJ</t>
  </si>
  <si>
    <t>Criminal Justice</t>
  </si>
  <si>
    <t>Industrial Technology</t>
  </si>
  <si>
    <t>MSED-AH</t>
  </si>
  <si>
    <t>CNS</t>
  </si>
  <si>
    <t>MA-AH</t>
  </si>
  <si>
    <t>Art Conservation</t>
  </si>
  <si>
    <t>ENGW</t>
  </si>
  <si>
    <t>GRPRE-AH</t>
  </si>
  <si>
    <t>Pre-English</t>
  </si>
  <si>
    <t>ADE</t>
  </si>
  <si>
    <t>GRCT-ED</t>
  </si>
  <si>
    <t>Adult Education</t>
  </si>
  <si>
    <t>MS-ED</t>
  </si>
  <si>
    <t>BME</t>
  </si>
  <si>
    <t>Business and Marketing Ed</t>
  </si>
  <si>
    <t>MSED-ED</t>
  </si>
  <si>
    <t>CEC</t>
  </si>
  <si>
    <t>Childhood &amp; Early Childhood Ed</t>
  </si>
  <si>
    <t>CUR</t>
  </si>
  <si>
    <t>Curriculum &amp; Instr</t>
  </si>
  <si>
    <t>EDL</t>
  </si>
  <si>
    <t>CAS-ED</t>
  </si>
  <si>
    <t>Educational Leadership</t>
  </si>
  <si>
    <t>EXA</t>
  </si>
  <si>
    <t>Special Education: Adolescence</t>
  </si>
  <si>
    <t>EXC</t>
  </si>
  <si>
    <t>Special Education: Early Child</t>
  </si>
  <si>
    <t>Exceptional Education</t>
  </si>
  <si>
    <t>HRD</t>
  </si>
  <si>
    <t>Human Resource Development</t>
  </si>
  <si>
    <t>XCE</t>
  </si>
  <si>
    <t>Special Education: Childhood E</t>
  </si>
  <si>
    <t>FSC</t>
  </si>
  <si>
    <t>MS-NS</t>
  </si>
  <si>
    <t>Forensic Science</t>
  </si>
  <si>
    <t>GND</t>
  </si>
  <si>
    <t>Graduate Non-Degree</t>
  </si>
  <si>
    <t>MUL</t>
  </si>
  <si>
    <t>MA-GR</t>
  </si>
  <si>
    <t>Multidisciplinary Studies</t>
  </si>
  <si>
    <t>MS-GR</t>
  </si>
  <si>
    <t>MULW</t>
  </si>
  <si>
    <t>GRPRE-GR</t>
  </si>
  <si>
    <t>Pre-Multidisciplinary General</t>
  </si>
  <si>
    <t>AEC</t>
  </si>
  <si>
    <t>MA-NS</t>
  </si>
  <si>
    <t>Applied Economics</t>
  </si>
  <si>
    <t>MSED-NS</t>
  </si>
  <si>
    <t>MST</t>
  </si>
  <si>
    <t>GRCT-NS</t>
  </si>
  <si>
    <t>Museum Studies</t>
  </si>
  <si>
    <t>PHA</t>
  </si>
  <si>
    <t>Physics Education 7-12, Altern</t>
  </si>
  <si>
    <t>PHS</t>
  </si>
  <si>
    <t>Physics Education 7-12</t>
  </si>
  <si>
    <t>SSS</t>
  </si>
  <si>
    <t>Social Studies 7-12</t>
  </si>
  <si>
    <t>MS-SP</t>
  </si>
  <si>
    <t>CRS</t>
  </si>
  <si>
    <t>Creative Studies</t>
  </si>
  <si>
    <t>CRSW</t>
  </si>
  <si>
    <t>GRPRE-SP</t>
  </si>
  <si>
    <t>Pre-Creative Studies</t>
  </si>
  <si>
    <t>CRT</t>
  </si>
  <si>
    <t>GRCT-SP</t>
  </si>
  <si>
    <t>Creativity and Change Leadersh</t>
  </si>
  <si>
    <t>MSED-SP</t>
  </si>
  <si>
    <t>EDT</t>
  </si>
  <si>
    <t>Educational Technology</t>
  </si>
  <si>
    <t>IDT</t>
  </si>
  <si>
    <t>Art Education</t>
  </si>
  <si>
    <t>Graduate School</t>
  </si>
  <si>
    <t>Modern and Classical Languages</t>
  </si>
  <si>
    <t>Economics and Finance</t>
  </si>
  <si>
    <t>Earth Sciences and Science Edu</t>
  </si>
  <si>
    <t>History and Social Studies Edu</t>
  </si>
  <si>
    <t>Speech Language Pathology</t>
  </si>
  <si>
    <t>School of Art and Humanities</t>
  </si>
  <si>
    <t>School of Education</t>
  </si>
  <si>
    <t>School of Natural and Social Sciences</t>
  </si>
  <si>
    <t>Major Description</t>
  </si>
  <si>
    <t>Total</t>
  </si>
  <si>
    <t>Department</t>
  </si>
  <si>
    <t>Department Total</t>
  </si>
  <si>
    <t>School of The Professions</t>
  </si>
  <si>
    <t xml:space="preserve">Graduate </t>
  </si>
  <si>
    <t>White</t>
  </si>
  <si>
    <t>Hispanic</t>
  </si>
  <si>
    <t>Asian</t>
  </si>
  <si>
    <t>Enrollment by School, Program, and Ethnicity</t>
  </si>
  <si>
    <t>[Institutional Research Home]</t>
  </si>
  <si>
    <t>NODEGREE-GR</t>
  </si>
  <si>
    <t>FLE</t>
  </si>
  <si>
    <t>Foreign Language Education</t>
  </si>
  <si>
    <t>ECP</t>
  </si>
  <si>
    <t>Ed Leadership SBL/SDL Combined</t>
  </si>
  <si>
    <t>ACM</t>
  </si>
  <si>
    <t>Prof Appl Computational Math</t>
  </si>
  <si>
    <t>PMG</t>
  </si>
  <si>
    <t>Public Management</t>
  </si>
  <si>
    <t>GIW</t>
  </si>
  <si>
    <t>Grad International Workshop -</t>
  </si>
  <si>
    <t>Black</t>
  </si>
  <si>
    <t>LBT</t>
  </si>
  <si>
    <t>Literacy Specialist, Birth -12</t>
  </si>
  <si>
    <t>GRPRE-NS</t>
  </si>
  <si>
    <t>PNM</t>
  </si>
  <si>
    <t>MPA-NS</t>
  </si>
  <si>
    <t>Public and Nonprofit Mgmt</t>
  </si>
  <si>
    <t>HEA</t>
  </si>
  <si>
    <t>Higher Ed/Student Affairs Adm</t>
  </si>
  <si>
    <t>Higher Education Admin</t>
  </si>
  <si>
    <t>Inter Grad Prog. For Educators</t>
  </si>
  <si>
    <t>Total Graduate Enrollment</t>
  </si>
  <si>
    <t>Total Grad and IGPE Enrollment</t>
  </si>
  <si>
    <t>Hawaiian</t>
  </si>
  <si>
    <t>Indian</t>
  </si>
  <si>
    <t>Inter.</t>
  </si>
  <si>
    <t>Two or More</t>
  </si>
  <si>
    <t>Undiscl</t>
  </si>
  <si>
    <t>English Total</t>
  </si>
  <si>
    <t>Adult Education Total</t>
  </si>
  <si>
    <t>Career &amp; Technical Ed</t>
  </si>
  <si>
    <t>Career &amp; Technical Ed Total</t>
  </si>
  <si>
    <t>Elementary Education &amp; Reading</t>
  </si>
  <si>
    <t>Elementary Education &amp; Reading Total</t>
  </si>
  <si>
    <t>EXS</t>
  </si>
  <si>
    <t xml:space="preserve"> Stu w/Dis SWD Generalist 7-12</t>
  </si>
  <si>
    <t>XEN</t>
  </si>
  <si>
    <t>SWD Gen 7-12 &amp; 7-12 Eng Lang</t>
  </si>
  <si>
    <t>XMT</t>
  </si>
  <si>
    <t>SWD Gen 7-12 &amp; 7-12 Math</t>
  </si>
  <si>
    <t>XSO</t>
  </si>
  <si>
    <t>SWD Gen 7-12 &amp; 7-12 Soc Stud</t>
  </si>
  <si>
    <t>Exceptional Education Total</t>
  </si>
  <si>
    <t>History and Social Studies Edu Total</t>
  </si>
  <si>
    <t>Mathematics Total</t>
  </si>
  <si>
    <t>Physics Total</t>
  </si>
  <si>
    <t>PNMW</t>
  </si>
  <si>
    <t>Pre-Public and Nonprofit Mgt</t>
  </si>
  <si>
    <t>Political Science Total</t>
  </si>
  <si>
    <t>SEA</t>
  </si>
  <si>
    <t>Int. Ctr for Studies in Creat</t>
  </si>
  <si>
    <t>Int. Ctr for Studies in Creat Total</t>
  </si>
  <si>
    <t>XBI</t>
  </si>
  <si>
    <t>SWD Gen 7-12 &amp; 7-12 Biology</t>
  </si>
  <si>
    <t>XES</t>
  </si>
  <si>
    <t>SWD Gen 7-12 &amp; 7-12 Earth Sci</t>
  </si>
  <si>
    <t>SBI</t>
  </si>
  <si>
    <t>Science Edu: Biology 7-12</t>
  </si>
  <si>
    <t>SCH</t>
  </si>
  <si>
    <t>Science Edu: Chemistry 7-12</t>
  </si>
  <si>
    <t>Science Edu: Earth Sci 7-12</t>
  </si>
  <si>
    <t>Great Lakes Center</t>
  </si>
  <si>
    <t>GLE</t>
  </si>
  <si>
    <t>Great Lakes Ecosystem Sci - MA</t>
  </si>
  <si>
    <t>GLS</t>
  </si>
  <si>
    <t>Great Lakes Ecosystem Sci - MS</t>
  </si>
  <si>
    <t>Great Lakes Center Total</t>
  </si>
  <si>
    <t>Fall 2014</t>
  </si>
  <si>
    <t>[Fall 2014 - Fact Sheet]</t>
  </si>
  <si>
    <t>Music</t>
  </si>
  <si>
    <t>MED</t>
  </si>
  <si>
    <t>MM-AH</t>
  </si>
  <si>
    <t>Music Education</t>
  </si>
  <si>
    <t>XCEW</t>
  </si>
  <si>
    <t>GRPRE-ED</t>
  </si>
  <si>
    <t>Pre-Spec Ed: Childhood Educa</t>
  </si>
  <si>
    <t>XFR</t>
  </si>
  <si>
    <t>SWD Gen 7-12 &amp; 7-12 French</t>
  </si>
  <si>
    <t>Earth Sciences and Science Edu Total</t>
  </si>
  <si>
    <t>Engineering Technology</t>
  </si>
  <si>
    <t>Engineering Technology Total</t>
  </si>
  <si>
    <t>MajCd</t>
  </si>
  <si>
    <t>ProgCd</t>
  </si>
  <si>
    <t>INL</t>
  </si>
  <si>
    <t>UG-3+2-INL</t>
  </si>
  <si>
    <t>International - UG to GR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</si>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</sst>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u/>
      <sz val="12"/>
      <color indexed="12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2" fillId="0" borderId="0"/>
    <xf numFmtId="0" fontId="3" fillId="0" borderId="0"/>
    <xf numFmtId="0" fontId="4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21" fillId="33" borderId="0" xfId="0" applyFont="1" applyFill="1"/>
    <xf numFmtId="0" fontId="22" fillId="33" borderId="0" xfId="0" applyFont="1" applyFill="1"/>
    <xf numFmtId="0" fontId="22" fillId="33" borderId="0" xfId="0" applyFont="1" applyFill="1" applyAlignment="1">
      <alignment horizontal="right"/>
    </xf>
    <xf numFmtId="0" fontId="23" fillId="33" borderId="0" xfId="0" applyFont="1" applyFill="1" applyAlignment="1">
      <alignment horizontal="center"/>
    </xf>
    <xf numFmtId="0" fontId="24" fillId="33" borderId="1" xfId="0" applyFont="1" applyFill="1" applyBorder="1"/>
    <xf numFmtId="0" fontId="24" fillId="33" borderId="11" xfId="0" applyFont="1" applyFill="1" applyBorder="1"/>
    <xf numFmtId="0" fontId="25" fillId="33" borderId="0" xfId="0" applyFont="1" applyFill="1"/>
    <xf numFmtId="0" fontId="26" fillId="33" borderId="0" xfId="0" applyFont="1" applyFill="1"/>
    <xf numFmtId="0" fontId="25" fillId="0" borderId="0" xfId="0" applyFont="1"/>
    <xf numFmtId="0" fontId="24" fillId="33" borderId="0" xfId="0" applyFont="1" applyFill="1"/>
    <xf numFmtId="3" fontId="24" fillId="33" borderId="0" xfId="0" applyNumberFormat="1" applyFont="1" applyFill="1"/>
    <xf numFmtId="0" fontId="24" fillId="34" borderId="0" xfId="0" applyFont="1" applyFill="1"/>
    <xf numFmtId="0" fontId="0" fillId="0" borderId="0" xfId="0" applyNumberFormat="1"/>
    <xf numFmtId="0" fontId="1" fillId="33" borderId="0" xfId="34" applyFill="1" applyAlignment="1" applyProtection="1">
      <alignment horizontal="center"/>
    </xf>
    <xf numFmtId="0" fontId="27" fillId="33" borderId="0" xfId="0" applyFont="1" applyFill="1" applyAlignment="1">
      <alignment horizontal="center"/>
    </xf>
    <xf numFmtId="0" fontId="29" fillId="0" borderId="0" xfId="0" applyFont="1"/>
    <xf numFmtId="0" fontId="28" fillId="33" borderId="0" xfId="34" applyFont="1" applyFill="1" applyAlignment="1" applyProtection="1">
      <alignment horizontal="center"/>
    </xf>
    <xf numFmtId="0" fontId="1" fillId="0" borderId="0" xfId="34" applyAlignment="1" applyProtection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rmal 4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stitutionalresearch.buffalostate.edu/" TargetMode="External"/><Relationship Id="rId3" Type="http://schemas.openxmlformats.org/officeDocument/2006/relationships/hyperlink" Target="../../../../../STUDENT_DATA/Fall2012/factfall08.htm" TargetMode="External"/><Relationship Id="rId7" Type="http://schemas.openxmlformats.org/officeDocument/2006/relationships/hyperlink" Target="http://institutionalresearch.buffalostate.edu/fall-2014" TargetMode="External"/><Relationship Id="rId2" Type="http://schemas.openxmlformats.org/officeDocument/2006/relationships/hyperlink" Target="../../../../../STUDENT_DATA/Fall2012/factfall12.htm" TargetMode="External"/><Relationship Id="rId1" Type="http://schemas.openxmlformats.org/officeDocument/2006/relationships/hyperlink" Target="../../../../../STUDENT_DATA/index.html" TargetMode="External"/><Relationship Id="rId6" Type="http://schemas.openxmlformats.org/officeDocument/2006/relationships/hyperlink" Target="..\..\..\..\..\STUDENT_DATA\Fall2012\index.html" TargetMode="External"/><Relationship Id="rId5" Type="http://schemas.openxmlformats.org/officeDocument/2006/relationships/hyperlink" Target="../../../../../STUDENT_DATA/index.html" TargetMode="External"/><Relationship Id="rId4" Type="http://schemas.openxmlformats.org/officeDocument/2006/relationships/hyperlink" Target="..\..\..\..\..\STUDENT_DATA\Fall2012\fall02files\sdf01.ht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showGridLines="0" tabSelected="1" zoomScale="90" zoomScaleNormal="90" workbookViewId="0">
      <pane ySplit="5" topLeftCell="A6" activePane="bottomLeft" state="frozen"/>
      <selection activeCell="B1" sqref="B1"/>
      <selection pane="bottomLeft" activeCell="P18" sqref="P18"/>
    </sheetView>
  </sheetViews>
  <sheetFormatPr defaultRowHeight="15" x14ac:dyDescent="0.25"/>
  <cols>
    <col min="1" max="1" width="36.7109375" style="1" bestFit="1" customWidth="1"/>
    <col min="2" max="2" width="9.85546875" style="1" customWidth="1"/>
    <col min="3" max="3" width="12.7109375" style="1" customWidth="1"/>
    <col min="4" max="4" width="38" style="1" bestFit="1" customWidth="1"/>
    <col min="5" max="5" width="8.7109375" style="1" bestFit="1" customWidth="1"/>
    <col min="6" max="10" width="10.140625" style="1" customWidth="1"/>
    <col min="11" max="11" width="12.28515625" style="1" bestFit="1" customWidth="1"/>
    <col min="12" max="14" width="10.140625" style="1" customWidth="1"/>
    <col min="15" max="16384" width="9.140625" style="1"/>
  </cols>
  <sheetData>
    <row r="1" spans="1:14" ht="18" x14ac:dyDescent="0.25">
      <c r="A1" s="15" t="s">
        <v>111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x14ac:dyDescent="0.25">
      <c r="A2" s="15" t="s">
        <v>115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" x14ac:dyDescent="0.25">
      <c r="A3" s="15" t="s">
        <v>185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8.75" x14ac:dyDescent="0.3">
      <c r="A4" s="4"/>
      <c r="B4" s="4"/>
      <c r="C4" s="4"/>
      <c r="D4" s="4"/>
      <c r="E4" s="3"/>
      <c r="F4" s="3"/>
      <c r="G4" s="3"/>
      <c r="H4" s="3"/>
      <c r="I4" s="3"/>
      <c r="J4" s="3"/>
      <c r="K4" s="3"/>
      <c r="L4" s="3"/>
    </row>
    <row r="5" spans="1:14" ht="15.75" x14ac:dyDescent="0.25">
      <c r="A5" s="5" t="s">
        <v>108</v>
      </c>
      <c r="B5" s="5" t="s">
        <v>199</v>
      </c>
      <c r="C5" s="5" t="s">
        <v>200</v>
      </c>
      <c r="D5" s="5" t="s">
        <v>106</v>
      </c>
      <c r="E5" s="6" t="s">
        <v>114</v>
      </c>
      <c r="F5" s="6" t="s">
        <v>128</v>
      </c>
      <c r="G5" s="6" t="s">
        <v>141</v>
      </c>
      <c r="H5" s="6" t="s">
        <v>113</v>
      </c>
      <c r="I5" s="6" t="s">
        <v>142</v>
      </c>
      <c r="J5" s="6" t="s">
        <v>143</v>
      </c>
      <c r="K5" s="6" t="s">
        <v>144</v>
      </c>
      <c r="L5" s="6" t="s">
        <v>145</v>
      </c>
      <c r="M5" s="6" t="s">
        <v>112</v>
      </c>
      <c r="N5" s="5" t="s">
        <v>107</v>
      </c>
    </row>
    <row r="6" spans="1:14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x14ac:dyDescent="0.25">
      <c r="A7" s="8" t="s">
        <v>103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 x14ac:dyDescent="0.25">
      <c r="A8" s="9" t="s">
        <v>31</v>
      </c>
      <c r="B8" s="9" t="s">
        <v>29</v>
      </c>
      <c r="C8" s="9" t="s">
        <v>30</v>
      </c>
      <c r="D8" s="9" t="s">
        <v>31</v>
      </c>
      <c r="E8" s="9">
        <v>2</v>
      </c>
      <c r="F8" s="9"/>
      <c r="G8" s="9"/>
      <c r="H8" s="9">
        <v>1</v>
      </c>
      <c r="I8" s="9">
        <v>1</v>
      </c>
      <c r="J8" s="9">
        <v>1</v>
      </c>
      <c r="K8" s="9">
        <v>2</v>
      </c>
      <c r="L8" s="9">
        <v>1</v>
      </c>
      <c r="M8" s="9">
        <v>22</v>
      </c>
      <c r="N8" s="9">
        <v>30</v>
      </c>
    </row>
    <row r="9" spans="1:14" ht="15.7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.75" x14ac:dyDescent="0.25">
      <c r="A10" s="9" t="s">
        <v>96</v>
      </c>
      <c r="B10" s="9" t="s">
        <v>0</v>
      </c>
      <c r="C10" s="9" t="s">
        <v>28</v>
      </c>
      <c r="D10" s="9" t="s">
        <v>1</v>
      </c>
      <c r="E10" s="9"/>
      <c r="F10" s="9"/>
      <c r="G10" s="9"/>
      <c r="H10" s="9"/>
      <c r="I10" s="9"/>
      <c r="J10" s="9"/>
      <c r="K10" s="9"/>
      <c r="L10" s="9">
        <v>0</v>
      </c>
      <c r="M10" s="9">
        <v>18</v>
      </c>
      <c r="N10" s="9">
        <v>18</v>
      </c>
    </row>
    <row r="11" spans="1:14" ht="15.7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.75" x14ac:dyDescent="0.25">
      <c r="A12" s="9" t="s">
        <v>3</v>
      </c>
      <c r="B12" s="9" t="s">
        <v>2</v>
      </c>
      <c r="C12" s="9" t="s">
        <v>30</v>
      </c>
      <c r="D12" s="9" t="s">
        <v>3</v>
      </c>
      <c r="E12" s="9"/>
      <c r="F12" s="9">
        <v>2</v>
      </c>
      <c r="G12" s="9"/>
      <c r="H12" s="9">
        <v>2</v>
      </c>
      <c r="I12" s="9"/>
      <c r="J12" s="9"/>
      <c r="K12" s="9">
        <v>0</v>
      </c>
      <c r="L12" s="9"/>
      <c r="M12" s="9">
        <v>17</v>
      </c>
      <c r="N12" s="9">
        <v>21</v>
      </c>
    </row>
    <row r="13" spans="1:14" ht="15.75" x14ac:dyDescent="0.25">
      <c r="A13" s="9"/>
      <c r="B13" s="9" t="s">
        <v>32</v>
      </c>
      <c r="C13" s="9" t="s">
        <v>33</v>
      </c>
      <c r="D13" s="9" t="s">
        <v>34</v>
      </c>
      <c r="E13" s="9"/>
      <c r="F13" s="9"/>
      <c r="G13" s="9"/>
      <c r="H13" s="9"/>
      <c r="I13" s="9"/>
      <c r="J13" s="9"/>
      <c r="K13" s="9"/>
      <c r="L13" s="9"/>
      <c r="M13" s="9">
        <v>1</v>
      </c>
      <c r="N13" s="9">
        <v>1</v>
      </c>
    </row>
    <row r="14" spans="1:14" ht="15.75" x14ac:dyDescent="0.25">
      <c r="A14" s="9"/>
      <c r="B14" s="9" t="s">
        <v>4</v>
      </c>
      <c r="C14" s="9" t="s">
        <v>28</v>
      </c>
      <c r="D14" s="9" t="s">
        <v>5</v>
      </c>
      <c r="E14" s="9"/>
      <c r="F14" s="9"/>
      <c r="G14" s="9"/>
      <c r="H14" s="9">
        <v>1</v>
      </c>
      <c r="I14" s="9"/>
      <c r="J14" s="9"/>
      <c r="K14" s="9"/>
      <c r="L14" s="9"/>
      <c r="M14" s="9">
        <v>10</v>
      </c>
      <c r="N14" s="9">
        <v>11</v>
      </c>
    </row>
    <row r="15" spans="1:14" s="2" customFormat="1" ht="15.75" x14ac:dyDescent="0.25">
      <c r="A15" s="9" t="s">
        <v>146</v>
      </c>
      <c r="B15" s="9"/>
      <c r="C15" s="9"/>
      <c r="D15" s="9"/>
      <c r="E15" s="9"/>
      <c r="F15" s="9">
        <v>2</v>
      </c>
      <c r="G15" s="9"/>
      <c r="H15" s="9">
        <v>2</v>
      </c>
      <c r="I15" s="9"/>
      <c r="J15" s="9"/>
      <c r="K15" s="9">
        <v>0</v>
      </c>
      <c r="L15" s="9"/>
      <c r="M15" s="9">
        <v>28</v>
      </c>
      <c r="N15" s="9">
        <v>33</v>
      </c>
    </row>
    <row r="16" spans="1:14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5.75" x14ac:dyDescent="0.25">
      <c r="A17" s="9" t="s">
        <v>98</v>
      </c>
      <c r="B17" s="9" t="s">
        <v>118</v>
      </c>
      <c r="C17" s="9" t="s">
        <v>28</v>
      </c>
      <c r="D17" s="9" t="s">
        <v>119</v>
      </c>
      <c r="E17" s="9"/>
      <c r="F17" s="9"/>
      <c r="G17" s="9"/>
      <c r="H17" s="9">
        <v>1</v>
      </c>
      <c r="I17" s="9"/>
      <c r="J17" s="9"/>
      <c r="K17" s="9"/>
      <c r="L17" s="9"/>
      <c r="M17" s="9">
        <v>2</v>
      </c>
      <c r="N17" s="9">
        <v>3</v>
      </c>
    </row>
    <row r="18" spans="1:14" ht="15.7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.75" x14ac:dyDescent="0.25">
      <c r="A19" s="9" t="s">
        <v>187</v>
      </c>
      <c r="B19" s="9" t="s">
        <v>188</v>
      </c>
      <c r="C19" s="9" t="s">
        <v>189</v>
      </c>
      <c r="D19" s="9" t="s">
        <v>190</v>
      </c>
      <c r="E19" s="9"/>
      <c r="F19" s="9"/>
      <c r="G19" s="9"/>
      <c r="H19" s="9"/>
      <c r="I19" s="9"/>
      <c r="J19" s="9"/>
      <c r="K19" s="9"/>
      <c r="L19" s="9"/>
      <c r="M19" s="9">
        <v>10</v>
      </c>
      <c r="N19" s="9">
        <v>10</v>
      </c>
    </row>
    <row r="20" spans="1:14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.75" x14ac:dyDescent="0.25">
      <c r="A21" s="8" t="s">
        <v>103</v>
      </c>
      <c r="B21" s="7"/>
      <c r="C21" s="7"/>
      <c r="D21" s="7"/>
      <c r="E21" s="10">
        <f t="shared" ref="E21:M21" si="0">SUM(E19,E17,E15,E10,E8)</f>
        <v>2</v>
      </c>
      <c r="F21" s="10">
        <f t="shared" si="0"/>
        <v>2</v>
      </c>
      <c r="G21" s="10">
        <f t="shared" si="0"/>
        <v>0</v>
      </c>
      <c r="H21" s="10">
        <f>SUM(H19,H17,H15,H10,H8)</f>
        <v>4</v>
      </c>
      <c r="I21" s="10">
        <f t="shared" si="0"/>
        <v>1</v>
      </c>
      <c r="J21" s="10">
        <f t="shared" si="0"/>
        <v>1</v>
      </c>
      <c r="K21" s="10">
        <f t="shared" si="0"/>
        <v>2</v>
      </c>
      <c r="L21" s="10">
        <f t="shared" si="0"/>
        <v>1</v>
      </c>
      <c r="M21" s="10">
        <f t="shared" si="0"/>
        <v>80</v>
      </c>
      <c r="N21" s="10">
        <f>SUM(N19,N17,N15,N10,N8)</f>
        <v>94</v>
      </c>
    </row>
    <row r="22" spans="1:14" ht="15.75" x14ac:dyDescent="0.2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.75" x14ac:dyDescent="0.25">
      <c r="A23" s="8" t="s">
        <v>104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75" x14ac:dyDescent="0.25">
      <c r="A24" s="9" t="s">
        <v>37</v>
      </c>
      <c r="B24" s="9" t="s">
        <v>35</v>
      </c>
      <c r="C24" s="9" t="s">
        <v>36</v>
      </c>
      <c r="D24" s="9" t="s">
        <v>37</v>
      </c>
      <c r="E24" s="9"/>
      <c r="F24" s="9">
        <v>1</v>
      </c>
      <c r="G24" s="9"/>
      <c r="H24" s="9"/>
      <c r="I24" s="9"/>
      <c r="J24" s="9"/>
      <c r="K24" s="9"/>
      <c r="L24" s="9"/>
      <c r="M24" s="9">
        <v>4</v>
      </c>
      <c r="N24" s="9">
        <v>5</v>
      </c>
    </row>
    <row r="25" spans="1:14" ht="15.75" x14ac:dyDescent="0.25">
      <c r="A25" s="9"/>
      <c r="B25" s="9"/>
      <c r="C25" s="9" t="s">
        <v>38</v>
      </c>
      <c r="D25" s="9" t="s">
        <v>37</v>
      </c>
      <c r="E25" s="9">
        <v>1</v>
      </c>
      <c r="F25" s="9">
        <v>19</v>
      </c>
      <c r="G25" s="9"/>
      <c r="H25" s="9">
        <v>3</v>
      </c>
      <c r="I25" s="9">
        <v>1</v>
      </c>
      <c r="J25" s="9"/>
      <c r="K25" s="9">
        <v>1</v>
      </c>
      <c r="L25" s="9"/>
      <c r="M25" s="9">
        <v>35</v>
      </c>
      <c r="N25" s="9">
        <v>60</v>
      </c>
    </row>
    <row r="26" spans="1:14" ht="15.75" x14ac:dyDescent="0.25">
      <c r="A26" s="9"/>
      <c r="B26" s="9" t="s">
        <v>54</v>
      </c>
      <c r="C26" s="9" t="s">
        <v>36</v>
      </c>
      <c r="D26" s="9" t="s">
        <v>55</v>
      </c>
      <c r="E26" s="9"/>
      <c r="F26" s="9">
        <v>2</v>
      </c>
      <c r="G26" s="9"/>
      <c r="H26" s="9"/>
      <c r="I26" s="9"/>
      <c r="J26" s="9"/>
      <c r="K26" s="9"/>
      <c r="L26" s="9"/>
      <c r="M26" s="9">
        <v>3</v>
      </c>
      <c r="N26" s="9">
        <v>5</v>
      </c>
    </row>
    <row r="27" spans="1:14" ht="15.75" x14ac:dyDescent="0.25">
      <c r="A27" s="9" t="s">
        <v>147</v>
      </c>
      <c r="B27" s="9"/>
      <c r="C27" s="9"/>
      <c r="D27" s="9"/>
      <c r="E27" s="9">
        <f t="shared" ref="E27:M27" si="1">SUM(E24:E26)</f>
        <v>1</v>
      </c>
      <c r="F27" s="9">
        <f t="shared" si="1"/>
        <v>22</v>
      </c>
      <c r="G27" s="9">
        <f t="shared" si="1"/>
        <v>0</v>
      </c>
      <c r="H27" s="9">
        <f t="shared" si="1"/>
        <v>3</v>
      </c>
      <c r="I27" s="9">
        <f t="shared" si="1"/>
        <v>1</v>
      </c>
      <c r="J27" s="9">
        <f t="shared" si="1"/>
        <v>0</v>
      </c>
      <c r="K27" s="9">
        <f t="shared" si="1"/>
        <v>1</v>
      </c>
      <c r="L27" s="9">
        <f t="shared" si="1"/>
        <v>0</v>
      </c>
      <c r="M27" s="9">
        <f t="shared" si="1"/>
        <v>42</v>
      </c>
      <c r="N27" s="9">
        <f>SUM(N24:N26)</f>
        <v>70</v>
      </c>
    </row>
    <row r="28" spans="1:14" ht="15.7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.75" x14ac:dyDescent="0.25">
      <c r="A29" s="9" t="s">
        <v>148</v>
      </c>
      <c r="B29" s="9" t="s">
        <v>39</v>
      </c>
      <c r="C29" s="9" t="s">
        <v>41</v>
      </c>
      <c r="D29" s="9" t="s">
        <v>40</v>
      </c>
      <c r="E29" s="9"/>
      <c r="F29" s="9">
        <v>1</v>
      </c>
      <c r="G29" s="9"/>
      <c r="H29" s="9"/>
      <c r="I29" s="9"/>
      <c r="J29" s="9"/>
      <c r="K29" s="9"/>
      <c r="L29" s="9"/>
      <c r="M29" s="9">
        <v>2</v>
      </c>
      <c r="N29" s="9">
        <v>3</v>
      </c>
    </row>
    <row r="30" spans="1:14" ht="15.75" x14ac:dyDescent="0.25">
      <c r="A30" s="9"/>
      <c r="B30" s="9" t="s">
        <v>22</v>
      </c>
      <c r="C30" s="9" t="s">
        <v>41</v>
      </c>
      <c r="D30" s="9" t="s">
        <v>23</v>
      </c>
      <c r="E30" s="9"/>
      <c r="F30" s="9">
        <v>2</v>
      </c>
      <c r="G30" s="9"/>
      <c r="H30" s="9">
        <v>1</v>
      </c>
      <c r="I30" s="9"/>
      <c r="J30" s="9"/>
      <c r="K30" s="9"/>
      <c r="L30" s="9"/>
      <c r="M30" s="9">
        <v>17</v>
      </c>
      <c r="N30" s="9">
        <v>20</v>
      </c>
    </row>
    <row r="31" spans="1:14" s="2" customFormat="1" ht="15.75" x14ac:dyDescent="0.25">
      <c r="A31" s="9" t="s">
        <v>149</v>
      </c>
      <c r="B31" s="9"/>
      <c r="C31" s="9"/>
      <c r="D31" s="9"/>
      <c r="E31" s="9">
        <f t="shared" ref="E31:M31" si="2">SUM(E29:E30)</f>
        <v>0</v>
      </c>
      <c r="F31" s="9">
        <f t="shared" si="2"/>
        <v>3</v>
      </c>
      <c r="G31" s="9">
        <f t="shared" si="2"/>
        <v>0</v>
      </c>
      <c r="H31" s="9">
        <f t="shared" si="2"/>
        <v>1</v>
      </c>
      <c r="I31" s="9">
        <f t="shared" si="2"/>
        <v>0</v>
      </c>
      <c r="J31" s="9">
        <f t="shared" si="2"/>
        <v>0</v>
      </c>
      <c r="K31" s="9">
        <f t="shared" si="2"/>
        <v>0</v>
      </c>
      <c r="L31" s="9">
        <f t="shared" si="2"/>
        <v>0</v>
      </c>
      <c r="M31" s="9">
        <f t="shared" si="2"/>
        <v>19</v>
      </c>
      <c r="N31" s="9">
        <f>SUM(N29:N30)</f>
        <v>23</v>
      </c>
    </row>
    <row r="32" spans="1:14" ht="15.7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.75" x14ac:dyDescent="0.25">
      <c r="A33" s="9" t="s">
        <v>150</v>
      </c>
      <c r="B33" s="9" t="s">
        <v>42</v>
      </c>
      <c r="C33" s="9" t="s">
        <v>41</v>
      </c>
      <c r="D33" s="9" t="s">
        <v>43</v>
      </c>
      <c r="E33" s="13">
        <v>2</v>
      </c>
      <c r="F33" s="13">
        <v>3</v>
      </c>
      <c r="G33" s="13"/>
      <c r="H33" s="13"/>
      <c r="I33" s="13"/>
      <c r="J33" s="13"/>
      <c r="K33" s="13"/>
      <c r="L33" s="13"/>
      <c r="M33" s="13">
        <v>10</v>
      </c>
      <c r="N33" s="13">
        <v>15</v>
      </c>
    </row>
    <row r="34" spans="1:14" ht="15.75" x14ac:dyDescent="0.25">
      <c r="A34" s="9"/>
      <c r="B34" s="9" t="s">
        <v>44</v>
      </c>
      <c r="C34" s="9" t="s">
        <v>41</v>
      </c>
      <c r="D34" s="9" t="s">
        <v>45</v>
      </c>
      <c r="E34" s="13"/>
      <c r="F34" s="13">
        <v>2</v>
      </c>
      <c r="G34" s="13"/>
      <c r="H34" s="13"/>
      <c r="I34" s="13">
        <v>1</v>
      </c>
      <c r="J34" s="13">
        <v>1</v>
      </c>
      <c r="K34" s="13">
        <v>1</v>
      </c>
      <c r="L34" s="13"/>
      <c r="M34" s="13">
        <v>53</v>
      </c>
      <c r="N34" s="13">
        <v>58</v>
      </c>
    </row>
    <row r="35" spans="1:14" ht="15.75" x14ac:dyDescent="0.25">
      <c r="A35" s="9"/>
      <c r="B35" s="9" t="s">
        <v>120</v>
      </c>
      <c r="C35" s="9" t="s">
        <v>47</v>
      </c>
      <c r="D35" s="9" t="s">
        <v>121</v>
      </c>
      <c r="E35" s="13">
        <v>1</v>
      </c>
      <c r="F35" s="13">
        <v>2</v>
      </c>
      <c r="G35" s="13"/>
      <c r="H35" s="13"/>
      <c r="I35" s="13"/>
      <c r="J35" s="13"/>
      <c r="K35" s="13"/>
      <c r="L35" s="13"/>
      <c r="M35" s="13">
        <v>16</v>
      </c>
      <c r="N35" s="13">
        <v>19</v>
      </c>
    </row>
    <row r="36" spans="1:14" ht="15.75" x14ac:dyDescent="0.25">
      <c r="A36" s="9"/>
      <c r="B36" s="9" t="s">
        <v>46</v>
      </c>
      <c r="C36" s="9" t="s">
        <v>47</v>
      </c>
      <c r="D36" s="9" t="s">
        <v>48</v>
      </c>
      <c r="E36" s="13"/>
      <c r="F36" s="13">
        <v>2</v>
      </c>
      <c r="G36" s="13"/>
      <c r="H36" s="13">
        <v>1</v>
      </c>
      <c r="I36" s="13"/>
      <c r="J36" s="13"/>
      <c r="K36" s="13"/>
      <c r="L36" s="13"/>
      <c r="M36" s="13">
        <v>5</v>
      </c>
      <c r="N36" s="13">
        <v>8</v>
      </c>
    </row>
    <row r="37" spans="1:14" ht="15.75" x14ac:dyDescent="0.25">
      <c r="A37" s="9"/>
      <c r="B37" s="9" t="s">
        <v>129</v>
      </c>
      <c r="C37" s="9" t="s">
        <v>41</v>
      </c>
      <c r="D37" s="9" t="s">
        <v>130</v>
      </c>
      <c r="E37" s="13"/>
      <c r="F37" s="13"/>
      <c r="G37" s="13"/>
      <c r="H37" s="13"/>
      <c r="I37" s="13"/>
      <c r="J37" s="13"/>
      <c r="K37" s="13">
        <v>1</v>
      </c>
      <c r="L37" s="13"/>
      <c r="M37" s="13">
        <v>28</v>
      </c>
      <c r="N37" s="13">
        <v>29</v>
      </c>
    </row>
    <row r="38" spans="1:14" ht="15.75" x14ac:dyDescent="0.25">
      <c r="A38" s="9" t="s">
        <v>151</v>
      </c>
      <c r="B38" s="9"/>
      <c r="C38" s="9"/>
      <c r="D38" s="9"/>
      <c r="E38" s="9">
        <f t="shared" ref="E38:M38" si="3">SUM(E33:E37)</f>
        <v>3</v>
      </c>
      <c r="F38" s="9">
        <f t="shared" si="3"/>
        <v>9</v>
      </c>
      <c r="G38" s="9">
        <f t="shared" si="3"/>
        <v>0</v>
      </c>
      <c r="H38" s="9">
        <f t="shared" si="3"/>
        <v>1</v>
      </c>
      <c r="I38" s="9">
        <f t="shared" si="3"/>
        <v>1</v>
      </c>
      <c r="J38" s="9">
        <f t="shared" si="3"/>
        <v>1</v>
      </c>
      <c r="K38" s="9">
        <f t="shared" si="3"/>
        <v>2</v>
      </c>
      <c r="L38" s="9">
        <f t="shared" si="3"/>
        <v>0</v>
      </c>
      <c r="M38" s="9">
        <f t="shared" si="3"/>
        <v>112</v>
      </c>
      <c r="N38" s="9">
        <f>SUM(N33:N37)</f>
        <v>129</v>
      </c>
    </row>
    <row r="39" spans="1:14" ht="15.7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.75" x14ac:dyDescent="0.25">
      <c r="A40" s="9" t="s">
        <v>53</v>
      </c>
      <c r="B40" s="9" t="s">
        <v>49</v>
      </c>
      <c r="C40" s="9" t="s">
        <v>41</v>
      </c>
      <c r="D40" s="9" t="s">
        <v>50</v>
      </c>
      <c r="E40" s="13"/>
      <c r="F40" s="13"/>
      <c r="G40" s="13"/>
      <c r="H40" s="13"/>
      <c r="I40" s="13"/>
      <c r="J40" s="13"/>
      <c r="K40" s="13"/>
      <c r="L40" s="13"/>
      <c r="M40" s="13">
        <v>1</v>
      </c>
      <c r="N40" s="13">
        <v>1</v>
      </c>
    </row>
    <row r="41" spans="1:14" ht="15.75" x14ac:dyDescent="0.25">
      <c r="A41" s="9"/>
      <c r="B41" s="9" t="s">
        <v>51</v>
      </c>
      <c r="C41" s="9" t="s">
        <v>41</v>
      </c>
      <c r="D41" s="9" t="s">
        <v>52</v>
      </c>
      <c r="E41" s="13"/>
      <c r="F41" s="13">
        <v>1</v>
      </c>
      <c r="G41" s="13"/>
      <c r="H41" s="13"/>
      <c r="I41" s="13"/>
      <c r="J41" s="13"/>
      <c r="K41" s="13"/>
      <c r="L41" s="13"/>
      <c r="M41" s="13">
        <v>18</v>
      </c>
      <c r="N41" s="13">
        <v>19</v>
      </c>
    </row>
    <row r="42" spans="1:14" ht="15.75" x14ac:dyDescent="0.25">
      <c r="A42" s="9"/>
      <c r="B42" s="9" t="s">
        <v>152</v>
      </c>
      <c r="C42" s="9" t="s">
        <v>41</v>
      </c>
      <c r="D42" s="9" t="s">
        <v>153</v>
      </c>
      <c r="E42" s="13">
        <v>1</v>
      </c>
      <c r="F42" s="13">
        <v>2</v>
      </c>
      <c r="G42" s="13"/>
      <c r="H42" s="13">
        <v>2</v>
      </c>
      <c r="I42" s="13"/>
      <c r="J42" s="13"/>
      <c r="K42" s="13"/>
      <c r="L42" s="13"/>
      <c r="M42" s="13">
        <v>36</v>
      </c>
      <c r="N42" s="13">
        <v>41</v>
      </c>
    </row>
    <row r="43" spans="1:14" ht="15.75" x14ac:dyDescent="0.25">
      <c r="A43" s="9"/>
      <c r="B43" s="9" t="s">
        <v>170</v>
      </c>
      <c r="C43" s="9" t="s">
        <v>41</v>
      </c>
      <c r="D43" s="9" t="s">
        <v>171</v>
      </c>
      <c r="E43" s="13"/>
      <c r="F43" s="13"/>
      <c r="G43" s="13"/>
      <c r="H43" s="13"/>
      <c r="I43" s="13"/>
      <c r="J43" s="13"/>
      <c r="K43" s="13"/>
      <c r="L43" s="13"/>
      <c r="M43" s="13">
        <v>1</v>
      </c>
      <c r="N43" s="13">
        <v>1</v>
      </c>
    </row>
    <row r="44" spans="1:14" s="2" customFormat="1" ht="15.75" x14ac:dyDescent="0.25">
      <c r="A44" s="9"/>
      <c r="B44" s="9" t="s">
        <v>56</v>
      </c>
      <c r="C44" s="9" t="s">
        <v>41</v>
      </c>
      <c r="D44" s="9" t="s">
        <v>57</v>
      </c>
      <c r="E44" s="13"/>
      <c r="F44" s="13">
        <v>4</v>
      </c>
      <c r="G44" s="13"/>
      <c r="H44" s="13"/>
      <c r="I44" s="13"/>
      <c r="J44" s="13"/>
      <c r="K44" s="13">
        <v>1</v>
      </c>
      <c r="L44" s="13"/>
      <c r="M44" s="13">
        <v>94</v>
      </c>
      <c r="N44" s="13">
        <v>99</v>
      </c>
    </row>
    <row r="45" spans="1:14" ht="15.75" x14ac:dyDescent="0.25">
      <c r="A45" s="9"/>
      <c r="B45" s="9" t="s">
        <v>191</v>
      </c>
      <c r="C45" s="9" t="s">
        <v>192</v>
      </c>
      <c r="D45" s="9" t="s">
        <v>193</v>
      </c>
      <c r="E45" s="13"/>
      <c r="F45" s="13"/>
      <c r="G45" s="13"/>
      <c r="H45" s="13">
        <v>1</v>
      </c>
      <c r="I45" s="13"/>
      <c r="J45" s="13"/>
      <c r="K45" s="13"/>
      <c r="L45" s="13"/>
      <c r="M45" s="13">
        <v>3</v>
      </c>
      <c r="N45" s="13">
        <v>4</v>
      </c>
    </row>
    <row r="46" spans="1:14" ht="15.75" x14ac:dyDescent="0.25">
      <c r="A46" s="9"/>
      <c r="B46" s="9" t="s">
        <v>154</v>
      </c>
      <c r="C46" s="9" t="s">
        <v>41</v>
      </c>
      <c r="D46" s="9" t="s">
        <v>155</v>
      </c>
      <c r="E46" s="13"/>
      <c r="F46" s="13"/>
      <c r="G46" s="13"/>
      <c r="H46" s="13"/>
      <c r="I46" s="13">
        <v>1</v>
      </c>
      <c r="J46" s="13"/>
      <c r="K46" s="13"/>
      <c r="L46" s="13"/>
      <c r="M46" s="13">
        <v>11</v>
      </c>
      <c r="N46" s="13">
        <v>12</v>
      </c>
    </row>
    <row r="47" spans="1:14" ht="15.75" x14ac:dyDescent="0.25">
      <c r="A47" s="9"/>
      <c r="B47" s="9" t="s">
        <v>172</v>
      </c>
      <c r="C47" s="9" t="s">
        <v>41</v>
      </c>
      <c r="D47" s="9" t="s">
        <v>173</v>
      </c>
      <c r="E47" s="13"/>
      <c r="F47" s="13"/>
      <c r="G47" s="13"/>
      <c r="H47" s="13">
        <v>1</v>
      </c>
      <c r="I47" s="13"/>
      <c r="J47" s="13"/>
      <c r="K47" s="13"/>
      <c r="L47" s="13"/>
      <c r="M47" s="13">
        <v>1</v>
      </c>
      <c r="N47" s="13">
        <v>2</v>
      </c>
    </row>
    <row r="48" spans="1:14" ht="15.75" x14ac:dyDescent="0.25">
      <c r="A48" s="9"/>
      <c r="B48" s="9" t="s">
        <v>194</v>
      </c>
      <c r="C48" s="9" t="s">
        <v>41</v>
      </c>
      <c r="D48" s="9" t="s">
        <v>195</v>
      </c>
      <c r="E48" s="13"/>
      <c r="F48" s="13"/>
      <c r="G48" s="13"/>
      <c r="H48" s="13"/>
      <c r="I48" s="13"/>
      <c r="J48" s="13"/>
      <c r="K48" s="13"/>
      <c r="L48" s="13"/>
      <c r="M48" s="13">
        <v>2</v>
      </c>
      <c r="N48" s="13">
        <v>2</v>
      </c>
    </row>
    <row r="49" spans="1:14" ht="15.75" x14ac:dyDescent="0.25">
      <c r="A49" s="9"/>
      <c r="B49" s="9" t="s">
        <v>156</v>
      </c>
      <c r="C49" s="9" t="s">
        <v>41</v>
      </c>
      <c r="D49" s="9" t="s">
        <v>157</v>
      </c>
      <c r="E49" s="13"/>
      <c r="F49" s="13">
        <v>1</v>
      </c>
      <c r="G49" s="13"/>
      <c r="H49" s="13"/>
      <c r="I49" s="13"/>
      <c r="J49" s="13"/>
      <c r="K49" s="13"/>
      <c r="L49" s="13"/>
      <c r="M49" s="13">
        <v>4</v>
      </c>
      <c r="N49" s="13">
        <v>5</v>
      </c>
    </row>
    <row r="50" spans="1:14" ht="15.75" x14ac:dyDescent="0.25">
      <c r="A50" s="9"/>
      <c r="B50" s="9" t="s">
        <v>158</v>
      </c>
      <c r="C50" s="9" t="s">
        <v>41</v>
      </c>
      <c r="D50" s="9" t="s">
        <v>159</v>
      </c>
      <c r="E50" s="13"/>
      <c r="F50" s="13"/>
      <c r="G50" s="13"/>
      <c r="H50" s="13"/>
      <c r="I50" s="13"/>
      <c r="J50" s="13"/>
      <c r="K50" s="13"/>
      <c r="L50" s="13"/>
      <c r="M50" s="13">
        <v>13</v>
      </c>
      <c r="N50" s="13">
        <v>13</v>
      </c>
    </row>
    <row r="51" spans="1:14" s="2" customFormat="1" ht="15.75" x14ac:dyDescent="0.25">
      <c r="A51" s="9" t="s">
        <v>160</v>
      </c>
      <c r="B51" s="9"/>
      <c r="C51" s="9"/>
      <c r="D51" s="9"/>
      <c r="E51" s="9">
        <f t="shared" ref="E51:M51" si="4">SUM(E40:E50)</f>
        <v>1</v>
      </c>
      <c r="F51" s="9">
        <f t="shared" si="4"/>
        <v>8</v>
      </c>
      <c r="G51" s="9">
        <f t="shared" si="4"/>
        <v>0</v>
      </c>
      <c r="H51" s="9">
        <f t="shared" si="4"/>
        <v>4</v>
      </c>
      <c r="I51" s="9">
        <f t="shared" si="4"/>
        <v>1</v>
      </c>
      <c r="J51" s="9">
        <f t="shared" si="4"/>
        <v>0</v>
      </c>
      <c r="K51" s="9">
        <f t="shared" si="4"/>
        <v>1</v>
      </c>
      <c r="L51" s="9">
        <f t="shared" si="4"/>
        <v>0</v>
      </c>
      <c r="M51" s="9">
        <f t="shared" si="4"/>
        <v>184</v>
      </c>
      <c r="N51" s="9">
        <f>SUM(N40:N50)</f>
        <v>199</v>
      </c>
    </row>
    <row r="52" spans="1:14" ht="15.7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.75" x14ac:dyDescent="0.25">
      <c r="A53" s="8" t="s">
        <v>104</v>
      </c>
      <c r="B53" s="7"/>
      <c r="C53" s="7"/>
      <c r="D53" s="7"/>
      <c r="E53" s="10">
        <f t="shared" ref="E53:M53" si="5">SUM(E51,E38,E31,E27)</f>
        <v>5</v>
      </c>
      <c r="F53" s="10">
        <f t="shared" si="5"/>
        <v>42</v>
      </c>
      <c r="G53" s="10">
        <f t="shared" si="5"/>
        <v>0</v>
      </c>
      <c r="H53" s="10">
        <f t="shared" si="5"/>
        <v>9</v>
      </c>
      <c r="I53" s="10">
        <f t="shared" si="5"/>
        <v>3</v>
      </c>
      <c r="J53" s="10">
        <f t="shared" si="5"/>
        <v>1</v>
      </c>
      <c r="K53" s="10">
        <f t="shared" si="5"/>
        <v>4</v>
      </c>
      <c r="L53" s="10">
        <f t="shared" si="5"/>
        <v>0</v>
      </c>
      <c r="M53" s="10">
        <f t="shared" si="5"/>
        <v>357</v>
      </c>
      <c r="N53" s="10">
        <f>SUM(N51,N38,N31,N27)</f>
        <v>421</v>
      </c>
    </row>
    <row r="54" spans="1:14" ht="15.75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.75" x14ac:dyDescent="0.25">
      <c r="A55" s="8" t="s">
        <v>105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.75" x14ac:dyDescent="0.25">
      <c r="A56" s="9" t="s">
        <v>7</v>
      </c>
      <c r="B56" s="9" t="s">
        <v>6</v>
      </c>
      <c r="C56" s="9" t="s">
        <v>71</v>
      </c>
      <c r="D56" s="9" t="s">
        <v>7</v>
      </c>
      <c r="E56" s="9"/>
      <c r="F56" s="9">
        <v>2</v>
      </c>
      <c r="G56" s="9"/>
      <c r="H56" s="9"/>
      <c r="I56" s="9"/>
      <c r="J56" s="9">
        <v>7</v>
      </c>
      <c r="K56" s="9">
        <v>1</v>
      </c>
      <c r="L56" s="9"/>
      <c r="M56" s="9">
        <v>17</v>
      </c>
      <c r="N56" s="9">
        <v>27</v>
      </c>
    </row>
    <row r="57" spans="1:14" ht="15.7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.75" x14ac:dyDescent="0.25">
      <c r="A58" s="9" t="s">
        <v>8</v>
      </c>
      <c r="B58" s="9" t="s">
        <v>58</v>
      </c>
      <c r="C58" s="9" t="s">
        <v>59</v>
      </c>
      <c r="D58" s="9" t="s">
        <v>60</v>
      </c>
      <c r="E58" s="9">
        <v>2</v>
      </c>
      <c r="F58" s="9">
        <v>1</v>
      </c>
      <c r="G58" s="9"/>
      <c r="H58" s="9"/>
      <c r="I58" s="9"/>
      <c r="J58" s="9">
        <v>1</v>
      </c>
      <c r="K58" s="9"/>
      <c r="L58" s="9"/>
      <c r="M58" s="9">
        <v>7</v>
      </c>
      <c r="N58" s="9">
        <v>11</v>
      </c>
    </row>
    <row r="59" spans="1:14" s="2" customFormat="1" ht="15.7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.75" x14ac:dyDescent="0.25">
      <c r="A60" s="9" t="s">
        <v>100</v>
      </c>
      <c r="B60" s="9" t="s">
        <v>9</v>
      </c>
      <c r="C60" s="9" t="s">
        <v>73</v>
      </c>
      <c r="D60" s="9" t="s">
        <v>10</v>
      </c>
      <c r="E60" s="9"/>
      <c r="F60" s="9"/>
      <c r="G60" s="9"/>
      <c r="H60" s="9"/>
      <c r="I60" s="9"/>
      <c r="J60" s="9"/>
      <c r="K60" s="9"/>
      <c r="L60" s="9"/>
      <c r="M60" s="9">
        <v>1</v>
      </c>
      <c r="N60" s="9">
        <v>1</v>
      </c>
    </row>
    <row r="61" spans="1:14" ht="15.75" x14ac:dyDescent="0.25">
      <c r="A61" s="9"/>
      <c r="B61" s="9" t="s">
        <v>174</v>
      </c>
      <c r="C61" s="9" t="s">
        <v>73</v>
      </c>
      <c r="D61" s="9" t="s">
        <v>175</v>
      </c>
      <c r="E61" s="9">
        <v>1</v>
      </c>
      <c r="F61" s="9"/>
      <c r="G61" s="9"/>
      <c r="H61" s="9">
        <v>1</v>
      </c>
      <c r="I61" s="9"/>
      <c r="J61" s="9">
        <v>1</v>
      </c>
      <c r="K61" s="9"/>
      <c r="L61" s="9">
        <v>1</v>
      </c>
      <c r="M61" s="9">
        <v>9</v>
      </c>
      <c r="N61" s="9">
        <v>13</v>
      </c>
    </row>
    <row r="62" spans="1:14" ht="15.75" x14ac:dyDescent="0.25">
      <c r="A62" s="9"/>
      <c r="B62" s="9" t="s">
        <v>176</v>
      </c>
      <c r="C62" s="9" t="s">
        <v>73</v>
      </c>
      <c r="D62" s="9" t="s">
        <v>177</v>
      </c>
      <c r="E62" s="9"/>
      <c r="F62" s="9"/>
      <c r="G62" s="9"/>
      <c r="H62" s="9">
        <v>1</v>
      </c>
      <c r="I62" s="9"/>
      <c r="J62" s="9"/>
      <c r="K62" s="9"/>
      <c r="L62" s="9"/>
      <c r="M62" s="9">
        <v>3</v>
      </c>
      <c r="N62" s="9">
        <v>4</v>
      </c>
    </row>
    <row r="63" spans="1:14" ht="15.75" x14ac:dyDescent="0.25">
      <c r="A63" s="9"/>
      <c r="B63" s="9" t="s">
        <v>167</v>
      </c>
      <c r="C63" s="9" t="s">
        <v>73</v>
      </c>
      <c r="D63" s="9" t="s">
        <v>178</v>
      </c>
      <c r="E63" s="9"/>
      <c r="F63" s="9"/>
      <c r="G63" s="9"/>
      <c r="H63" s="9"/>
      <c r="I63" s="9"/>
      <c r="J63" s="9"/>
      <c r="K63" s="9">
        <v>1</v>
      </c>
      <c r="L63" s="9"/>
      <c r="M63" s="9">
        <v>5</v>
      </c>
      <c r="N63" s="9">
        <v>6</v>
      </c>
    </row>
    <row r="64" spans="1:14" ht="15.75" x14ac:dyDescent="0.25">
      <c r="A64" s="9" t="s">
        <v>196</v>
      </c>
      <c r="B64" s="9"/>
      <c r="C64" s="9"/>
      <c r="D64" s="9"/>
      <c r="E64" s="9">
        <v>1</v>
      </c>
      <c r="F64" s="9"/>
      <c r="G64" s="9"/>
      <c r="H64" s="9">
        <v>2</v>
      </c>
      <c r="I64" s="9"/>
      <c r="J64" s="9">
        <v>1</v>
      </c>
      <c r="K64" s="9">
        <v>1</v>
      </c>
      <c r="L64" s="9">
        <v>1</v>
      </c>
      <c r="M64" s="9">
        <v>18</v>
      </c>
      <c r="N64" s="9">
        <v>24</v>
      </c>
    </row>
    <row r="65" spans="1:14" ht="15.7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.75" x14ac:dyDescent="0.25">
      <c r="A66" s="9" t="s">
        <v>99</v>
      </c>
      <c r="B66" s="9" t="s">
        <v>70</v>
      </c>
      <c r="C66" s="9" t="s">
        <v>71</v>
      </c>
      <c r="D66" s="9" t="s">
        <v>72</v>
      </c>
      <c r="E66" s="9"/>
      <c r="F66" s="9">
        <v>7</v>
      </c>
      <c r="G66" s="9"/>
      <c r="H66" s="9"/>
      <c r="I66" s="9"/>
      <c r="J66" s="9">
        <v>5</v>
      </c>
      <c r="K66" s="9">
        <v>1</v>
      </c>
      <c r="L66" s="9"/>
      <c r="M66" s="9">
        <v>19</v>
      </c>
      <c r="N66" s="9">
        <v>32</v>
      </c>
    </row>
    <row r="67" spans="1:14" ht="15.7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 x14ac:dyDescent="0.25">
      <c r="A68" s="9" t="s">
        <v>179</v>
      </c>
      <c r="B68" s="9" t="s">
        <v>180</v>
      </c>
      <c r="C68" s="9" t="s">
        <v>71</v>
      </c>
      <c r="D68" s="9" t="s">
        <v>181</v>
      </c>
      <c r="E68" s="9"/>
      <c r="F68" s="9"/>
      <c r="G68" s="9"/>
      <c r="H68" s="9"/>
      <c r="I68" s="9"/>
      <c r="J68" s="9">
        <v>1</v>
      </c>
      <c r="K68" s="9">
        <v>1</v>
      </c>
      <c r="L68" s="9"/>
      <c r="M68" s="9">
        <v>5</v>
      </c>
      <c r="N68" s="9">
        <v>7</v>
      </c>
    </row>
    <row r="69" spans="1:14" ht="15.75" x14ac:dyDescent="0.25">
      <c r="A69" s="9"/>
      <c r="B69" s="9" t="s">
        <v>182</v>
      </c>
      <c r="C69" s="9" t="s">
        <v>59</v>
      </c>
      <c r="D69" s="9" t="s">
        <v>183</v>
      </c>
      <c r="E69" s="9"/>
      <c r="F69" s="9"/>
      <c r="G69" s="9"/>
      <c r="H69" s="9">
        <v>1</v>
      </c>
      <c r="I69" s="9"/>
      <c r="J69" s="9"/>
      <c r="K69" s="9"/>
      <c r="L69" s="9"/>
      <c r="M69" s="9">
        <v>3</v>
      </c>
      <c r="N69" s="9">
        <v>4</v>
      </c>
    </row>
    <row r="70" spans="1:14" ht="15.75" x14ac:dyDescent="0.25">
      <c r="A70" s="9" t="s">
        <v>184</v>
      </c>
      <c r="B70" s="9"/>
      <c r="C70" s="9"/>
      <c r="D70" s="9"/>
      <c r="E70" s="9"/>
      <c r="F70" s="9"/>
      <c r="G70" s="9"/>
      <c r="H70" s="9">
        <v>1</v>
      </c>
      <c r="I70" s="9"/>
      <c r="J70" s="9">
        <v>1</v>
      </c>
      <c r="K70" s="9">
        <v>1</v>
      </c>
      <c r="L70" s="9"/>
      <c r="M70" s="9">
        <v>8</v>
      </c>
      <c r="N70" s="9">
        <v>11</v>
      </c>
    </row>
    <row r="71" spans="1:14" ht="15.7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.75" x14ac:dyDescent="0.25">
      <c r="A72" s="9" t="s">
        <v>101</v>
      </c>
      <c r="B72" s="9" t="s">
        <v>11</v>
      </c>
      <c r="C72" s="9" t="s">
        <v>71</v>
      </c>
      <c r="D72" s="9" t="s">
        <v>12</v>
      </c>
      <c r="E72" s="9"/>
      <c r="F72" s="9">
        <v>1</v>
      </c>
      <c r="G72" s="9"/>
      <c r="H72" s="9">
        <v>2</v>
      </c>
      <c r="I72" s="9"/>
      <c r="J72" s="9"/>
      <c r="K72" s="9">
        <v>1</v>
      </c>
      <c r="L72" s="9">
        <v>1</v>
      </c>
      <c r="M72" s="9">
        <v>21</v>
      </c>
      <c r="N72" s="9">
        <f>SUM(E72:M72)</f>
        <v>26</v>
      </c>
    </row>
    <row r="73" spans="1:14" ht="15.75" x14ac:dyDescent="0.25">
      <c r="A73" s="9"/>
      <c r="B73" s="9" t="s">
        <v>74</v>
      </c>
      <c r="C73" s="9" t="s">
        <v>75</v>
      </c>
      <c r="D73" s="9" t="s">
        <v>76</v>
      </c>
      <c r="E73" s="9"/>
      <c r="F73" s="9"/>
      <c r="G73" s="9"/>
      <c r="H73" s="9"/>
      <c r="I73" s="9"/>
      <c r="J73" s="9"/>
      <c r="K73" s="9"/>
      <c r="L73" s="9"/>
      <c r="M73" s="9">
        <v>2</v>
      </c>
      <c r="N73" s="9">
        <f t="shared" ref="N73:N75" si="6">SUM(E73:M73)</f>
        <v>2</v>
      </c>
    </row>
    <row r="74" spans="1:14" ht="15.75" x14ac:dyDescent="0.25">
      <c r="A74" s="9"/>
      <c r="B74" s="9"/>
      <c r="C74" s="9" t="s">
        <v>71</v>
      </c>
      <c r="D74" s="9" t="s">
        <v>76</v>
      </c>
      <c r="E74" s="9"/>
      <c r="F74" s="9">
        <v>1</v>
      </c>
      <c r="G74" s="9"/>
      <c r="H74" s="9">
        <v>1</v>
      </c>
      <c r="I74" s="9">
        <v>1</v>
      </c>
      <c r="J74" s="9"/>
      <c r="K74" s="9"/>
      <c r="L74" s="9"/>
      <c r="M74" s="9">
        <v>12</v>
      </c>
      <c r="N74" s="9">
        <f t="shared" si="6"/>
        <v>15</v>
      </c>
    </row>
    <row r="75" spans="1:14" ht="15.75" x14ac:dyDescent="0.25">
      <c r="A75" s="9"/>
      <c r="B75" s="9" t="s">
        <v>81</v>
      </c>
      <c r="C75" s="9" t="s">
        <v>73</v>
      </c>
      <c r="D75" s="9" t="s">
        <v>82</v>
      </c>
      <c r="E75" s="9"/>
      <c r="F75" s="9"/>
      <c r="G75" s="9"/>
      <c r="H75" s="9">
        <v>1</v>
      </c>
      <c r="I75" s="9"/>
      <c r="J75" s="9"/>
      <c r="K75" s="9"/>
      <c r="L75" s="9"/>
      <c r="M75" s="9">
        <v>3</v>
      </c>
      <c r="N75" s="9">
        <f t="shared" si="6"/>
        <v>4</v>
      </c>
    </row>
    <row r="76" spans="1:14" ht="15.75" x14ac:dyDescent="0.25">
      <c r="A76" s="9" t="s">
        <v>161</v>
      </c>
      <c r="B76" s="9"/>
      <c r="C76" s="9"/>
      <c r="D76" s="9"/>
      <c r="E76" s="9">
        <f t="shared" ref="E76:L76" si="7">SUM(E72:E75)</f>
        <v>0</v>
      </c>
      <c r="F76" s="9">
        <f t="shared" si="7"/>
        <v>2</v>
      </c>
      <c r="G76" s="9">
        <f t="shared" si="7"/>
        <v>0</v>
      </c>
      <c r="H76" s="9">
        <f t="shared" si="7"/>
        <v>4</v>
      </c>
      <c r="I76" s="9">
        <f t="shared" si="7"/>
        <v>1</v>
      </c>
      <c r="J76" s="9">
        <f t="shared" si="7"/>
        <v>0</v>
      </c>
      <c r="K76" s="9">
        <f t="shared" si="7"/>
        <v>1</v>
      </c>
      <c r="L76" s="9">
        <f t="shared" si="7"/>
        <v>1</v>
      </c>
      <c r="M76" s="9">
        <f>SUM(M72:M75)</f>
        <v>38</v>
      </c>
      <c r="N76" s="9">
        <f t="shared" ref="N76" si="8">SUM(N72:N75)</f>
        <v>47</v>
      </c>
    </row>
    <row r="77" spans="1:14" ht="15.7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.75" x14ac:dyDescent="0.25">
      <c r="A78" s="9" t="s">
        <v>13</v>
      </c>
      <c r="B78" s="9" t="s">
        <v>122</v>
      </c>
      <c r="C78" s="9" t="s">
        <v>59</v>
      </c>
      <c r="D78" s="9" t="s">
        <v>123</v>
      </c>
      <c r="E78" s="9"/>
      <c r="F78" s="9"/>
      <c r="G78" s="9"/>
      <c r="H78" s="9">
        <v>1</v>
      </c>
      <c r="I78" s="9"/>
      <c r="J78" s="9">
        <v>2</v>
      </c>
      <c r="K78" s="9">
        <v>0</v>
      </c>
      <c r="L78" s="9"/>
      <c r="M78" s="9">
        <v>14</v>
      </c>
      <c r="N78" s="9">
        <f>SUM(E78:M78)</f>
        <v>17</v>
      </c>
    </row>
    <row r="79" spans="1:14" ht="15.75" x14ac:dyDescent="0.25">
      <c r="A79" s="9"/>
      <c r="B79" s="9" t="s">
        <v>14</v>
      </c>
      <c r="C79" s="9" t="s">
        <v>73</v>
      </c>
      <c r="D79" s="9" t="s">
        <v>15</v>
      </c>
      <c r="E79" s="9">
        <v>1</v>
      </c>
      <c r="F79" s="9"/>
      <c r="G79" s="9"/>
      <c r="H79" s="9"/>
      <c r="I79" s="9"/>
      <c r="J79" s="9">
        <v>1</v>
      </c>
      <c r="K79" s="9"/>
      <c r="L79" s="9"/>
      <c r="M79" s="9">
        <v>13</v>
      </c>
      <c r="N79" s="9">
        <f>SUM(E79:M79)</f>
        <v>15</v>
      </c>
    </row>
    <row r="80" spans="1:14" ht="15.75" x14ac:dyDescent="0.25">
      <c r="A80" s="9" t="s">
        <v>162</v>
      </c>
      <c r="B80" s="9"/>
      <c r="C80" s="9"/>
      <c r="D80" s="9"/>
      <c r="E80" s="9">
        <f t="shared" ref="E80:M80" si="9">SUM(E78:E79)</f>
        <v>1</v>
      </c>
      <c r="F80" s="9">
        <f t="shared" si="9"/>
        <v>0</v>
      </c>
      <c r="G80" s="9">
        <f t="shared" si="9"/>
        <v>0</v>
      </c>
      <c r="H80" s="9">
        <f t="shared" si="9"/>
        <v>1</v>
      </c>
      <c r="I80" s="9">
        <f t="shared" si="9"/>
        <v>0</v>
      </c>
      <c r="J80" s="9">
        <f t="shared" si="9"/>
        <v>3</v>
      </c>
      <c r="K80" s="9">
        <f t="shared" si="9"/>
        <v>0</v>
      </c>
      <c r="L80" s="9">
        <f t="shared" si="9"/>
        <v>0</v>
      </c>
      <c r="M80" s="9">
        <f t="shared" si="9"/>
        <v>27</v>
      </c>
      <c r="N80" s="9">
        <f>SUM(N78:N79)</f>
        <v>32</v>
      </c>
    </row>
    <row r="81" spans="1:14" s="2" customFormat="1" ht="15.7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5.75" x14ac:dyDescent="0.25">
      <c r="A82" s="9" t="s">
        <v>16</v>
      </c>
      <c r="B82" s="9" t="s">
        <v>77</v>
      </c>
      <c r="C82" s="9" t="s">
        <v>73</v>
      </c>
      <c r="D82" s="9" t="s">
        <v>78</v>
      </c>
      <c r="E82" s="9"/>
      <c r="F82" s="9"/>
      <c r="G82" s="9"/>
      <c r="H82" s="9"/>
      <c r="I82" s="9"/>
      <c r="J82" s="9"/>
      <c r="K82" s="9"/>
      <c r="L82" s="9"/>
      <c r="M82" s="9">
        <v>2</v>
      </c>
      <c r="N82" s="9">
        <v>2</v>
      </c>
    </row>
    <row r="83" spans="1:14" ht="15.75" x14ac:dyDescent="0.25">
      <c r="A83" s="9"/>
      <c r="B83" s="9" t="s">
        <v>79</v>
      </c>
      <c r="C83" s="9" t="s">
        <v>73</v>
      </c>
      <c r="D83" s="9" t="s">
        <v>80</v>
      </c>
      <c r="E83" s="9"/>
      <c r="F83" s="9"/>
      <c r="G83" s="9"/>
      <c r="H83" s="9"/>
      <c r="I83" s="9"/>
      <c r="J83" s="9"/>
      <c r="K83" s="9"/>
      <c r="L83" s="9"/>
      <c r="M83" s="9">
        <v>8</v>
      </c>
      <c r="N83" s="9">
        <v>8</v>
      </c>
    </row>
    <row r="84" spans="1:14" ht="15.75" x14ac:dyDescent="0.25">
      <c r="A84" s="9" t="s">
        <v>163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>
        <v>10</v>
      </c>
      <c r="N84" s="9">
        <v>10</v>
      </c>
    </row>
    <row r="85" spans="1:14" ht="15.7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.75" x14ac:dyDescent="0.25">
      <c r="A86" s="9" t="s">
        <v>17</v>
      </c>
      <c r="B86" s="9" t="s">
        <v>124</v>
      </c>
      <c r="C86" s="9" t="s">
        <v>75</v>
      </c>
      <c r="D86" s="9" t="s">
        <v>125</v>
      </c>
      <c r="E86" s="9"/>
      <c r="F86" s="9">
        <v>1</v>
      </c>
      <c r="G86" s="9"/>
      <c r="H86" s="9"/>
      <c r="I86" s="9"/>
      <c r="J86" s="9"/>
      <c r="K86" s="9"/>
      <c r="L86" s="9"/>
      <c r="M86" s="9">
        <v>5</v>
      </c>
      <c r="N86" s="9">
        <v>6</v>
      </c>
    </row>
    <row r="87" spans="1:14" s="2" customFormat="1" ht="15.75" x14ac:dyDescent="0.25">
      <c r="A87" s="9"/>
      <c r="B87" s="9" t="s">
        <v>132</v>
      </c>
      <c r="C87" s="9" t="s">
        <v>133</v>
      </c>
      <c r="D87" s="9" t="s">
        <v>134</v>
      </c>
      <c r="E87" s="9">
        <v>3</v>
      </c>
      <c r="F87" s="9">
        <v>20</v>
      </c>
      <c r="G87" s="9"/>
      <c r="H87" s="9">
        <v>12</v>
      </c>
      <c r="I87" s="9">
        <v>2</v>
      </c>
      <c r="J87" s="9">
        <v>2</v>
      </c>
      <c r="K87" s="9">
        <v>2</v>
      </c>
      <c r="L87" s="9"/>
      <c r="M87" s="9">
        <v>38</v>
      </c>
      <c r="N87" s="9">
        <v>79</v>
      </c>
    </row>
    <row r="88" spans="1:14" ht="15.75" x14ac:dyDescent="0.25">
      <c r="A88" s="9"/>
      <c r="B88" s="9" t="s">
        <v>164</v>
      </c>
      <c r="C88" s="9" t="s">
        <v>131</v>
      </c>
      <c r="D88" s="9" t="s">
        <v>165</v>
      </c>
      <c r="E88" s="9"/>
      <c r="F88" s="9">
        <v>4</v>
      </c>
      <c r="G88" s="9"/>
      <c r="H88" s="9"/>
      <c r="I88" s="9"/>
      <c r="J88" s="9">
        <v>1</v>
      </c>
      <c r="K88" s="9"/>
      <c r="L88" s="9"/>
      <c r="M88" s="9">
        <v>1</v>
      </c>
      <c r="N88" s="9">
        <v>6</v>
      </c>
    </row>
    <row r="89" spans="1:14" ht="15.75" x14ac:dyDescent="0.25">
      <c r="A89" s="9" t="s">
        <v>166</v>
      </c>
      <c r="B89" s="9"/>
      <c r="C89" s="9"/>
      <c r="D89" s="9"/>
      <c r="E89" s="9">
        <v>3</v>
      </c>
      <c r="F89" s="9">
        <v>25</v>
      </c>
      <c r="G89" s="9"/>
      <c r="H89" s="9">
        <v>12</v>
      </c>
      <c r="I89" s="9">
        <v>2</v>
      </c>
      <c r="J89" s="9">
        <v>3</v>
      </c>
      <c r="K89" s="9">
        <v>2</v>
      </c>
      <c r="L89" s="9"/>
      <c r="M89" s="9">
        <v>44</v>
      </c>
      <c r="N89" s="9">
        <v>91</v>
      </c>
    </row>
    <row r="90" spans="1:14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.75" x14ac:dyDescent="0.25">
      <c r="A91" s="8" t="s">
        <v>105</v>
      </c>
      <c r="B91" s="7"/>
      <c r="C91" s="7"/>
      <c r="D91" s="7"/>
      <c r="E91" s="10">
        <f t="shared" ref="E91:M91" si="10">SUM(E89,E84,E80,E76,E70,E66,E64,E58,E56)</f>
        <v>7</v>
      </c>
      <c r="F91" s="10">
        <f t="shared" si="10"/>
        <v>37</v>
      </c>
      <c r="G91" s="10">
        <f t="shared" si="10"/>
        <v>0</v>
      </c>
      <c r="H91" s="10">
        <f t="shared" si="10"/>
        <v>20</v>
      </c>
      <c r="I91" s="10">
        <f t="shared" si="10"/>
        <v>3</v>
      </c>
      <c r="J91" s="10">
        <f t="shared" si="10"/>
        <v>21</v>
      </c>
      <c r="K91" s="10">
        <f t="shared" si="10"/>
        <v>7</v>
      </c>
      <c r="L91" s="10">
        <f t="shared" si="10"/>
        <v>2</v>
      </c>
      <c r="M91" s="10">
        <f t="shared" si="10"/>
        <v>188</v>
      </c>
      <c r="N91" s="10">
        <f>SUM(N89,N84,N80,N76,N70,N66,N64,N58,N56)</f>
        <v>285</v>
      </c>
    </row>
    <row r="92" spans="1:14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.75" x14ac:dyDescent="0.25">
      <c r="A93" s="8" t="s">
        <v>110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.75" x14ac:dyDescent="0.25">
      <c r="A94" s="9" t="s">
        <v>24</v>
      </c>
      <c r="B94" s="9" t="s">
        <v>93</v>
      </c>
      <c r="C94" s="9" t="s">
        <v>92</v>
      </c>
      <c r="D94" s="9" t="s">
        <v>94</v>
      </c>
      <c r="E94" s="9"/>
      <c r="F94" s="9">
        <v>2</v>
      </c>
      <c r="G94" s="9"/>
      <c r="H94" s="9"/>
      <c r="I94" s="9"/>
      <c r="J94" s="9">
        <v>4</v>
      </c>
      <c r="K94" s="9"/>
      <c r="L94" s="9">
        <v>0</v>
      </c>
      <c r="M94" s="9">
        <v>22</v>
      </c>
      <c r="N94" s="9">
        <f>SUM(E94:M94)</f>
        <v>28</v>
      </c>
    </row>
    <row r="95" spans="1:14" ht="15.7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s="2" customFormat="1" ht="15.75" x14ac:dyDescent="0.25">
      <c r="A96" s="9" t="s">
        <v>26</v>
      </c>
      <c r="B96" s="9" t="s">
        <v>25</v>
      </c>
      <c r="C96" s="9" t="s">
        <v>83</v>
      </c>
      <c r="D96" s="9" t="s">
        <v>26</v>
      </c>
      <c r="E96" s="9"/>
      <c r="F96" s="9">
        <v>2</v>
      </c>
      <c r="G96" s="9"/>
      <c r="H96" s="9">
        <v>2</v>
      </c>
      <c r="I96" s="9"/>
      <c r="J96" s="9"/>
      <c r="K96" s="9"/>
      <c r="L96" s="9"/>
      <c r="M96" s="9">
        <v>8</v>
      </c>
      <c r="N96" s="9">
        <f>SUM(E96:M96)</f>
        <v>12</v>
      </c>
    </row>
    <row r="97" spans="1:14" ht="15.7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5.75" x14ac:dyDescent="0.25">
      <c r="A98" s="9" t="s">
        <v>197</v>
      </c>
      <c r="B98" s="9" t="s">
        <v>95</v>
      </c>
      <c r="C98" s="9" t="s">
        <v>83</v>
      </c>
      <c r="D98" s="9" t="s">
        <v>27</v>
      </c>
      <c r="E98" s="9">
        <v>2</v>
      </c>
      <c r="F98" s="9">
        <v>2</v>
      </c>
      <c r="G98" s="9"/>
      <c r="H98" s="9"/>
      <c r="I98" s="9"/>
      <c r="J98" s="9">
        <v>2</v>
      </c>
      <c r="K98" s="9"/>
      <c r="L98" s="9"/>
      <c r="M98" s="9">
        <v>12</v>
      </c>
      <c r="N98" s="9">
        <f t="shared" ref="N98:N99" si="11">SUM(E98:M98)</f>
        <v>18</v>
      </c>
    </row>
    <row r="99" spans="1:14" ht="15.75" x14ac:dyDescent="0.25">
      <c r="A99" s="9"/>
      <c r="B99" s="9" t="s">
        <v>20</v>
      </c>
      <c r="C99" s="9" t="s">
        <v>92</v>
      </c>
      <c r="D99" s="9" t="s">
        <v>21</v>
      </c>
      <c r="E99" s="9"/>
      <c r="F99" s="9"/>
      <c r="G99" s="9"/>
      <c r="H99" s="9"/>
      <c r="I99" s="9"/>
      <c r="J99" s="9"/>
      <c r="K99" s="9"/>
      <c r="L99" s="9">
        <v>0</v>
      </c>
      <c r="M99" s="9">
        <v>8</v>
      </c>
      <c r="N99" s="9">
        <f t="shared" si="11"/>
        <v>8</v>
      </c>
    </row>
    <row r="100" spans="1:14" s="2" customFormat="1" ht="15.75" x14ac:dyDescent="0.25">
      <c r="A100" s="9" t="s">
        <v>198</v>
      </c>
      <c r="B100" s="9"/>
      <c r="C100" s="9"/>
      <c r="D100" s="9"/>
      <c r="E100" s="9">
        <f t="shared" ref="E100:L100" si="12">SUM(E98:E99)</f>
        <v>2</v>
      </c>
      <c r="F100" s="9">
        <f t="shared" si="12"/>
        <v>2</v>
      </c>
      <c r="G100" s="9">
        <f t="shared" si="12"/>
        <v>0</v>
      </c>
      <c r="H100" s="9">
        <f t="shared" si="12"/>
        <v>0</v>
      </c>
      <c r="I100" s="9">
        <f t="shared" si="12"/>
        <v>0</v>
      </c>
      <c r="J100" s="9">
        <f t="shared" si="12"/>
        <v>2</v>
      </c>
      <c r="K100" s="9">
        <f t="shared" si="12"/>
        <v>0</v>
      </c>
      <c r="L100" s="9">
        <f t="shared" si="12"/>
        <v>0</v>
      </c>
      <c r="M100" s="9">
        <f>SUM(M98:M99)</f>
        <v>20</v>
      </c>
      <c r="N100" s="9">
        <f t="shared" ref="N100" si="13">SUM(N98:N99)</f>
        <v>26</v>
      </c>
    </row>
    <row r="101" spans="1:14" ht="15.7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5.75" x14ac:dyDescent="0.25">
      <c r="A102" s="9" t="s">
        <v>137</v>
      </c>
      <c r="B102" s="9" t="s">
        <v>135</v>
      </c>
      <c r="C102" s="9" t="s">
        <v>83</v>
      </c>
      <c r="D102" s="9" t="s">
        <v>136</v>
      </c>
      <c r="E102" s="9">
        <v>1</v>
      </c>
      <c r="F102" s="9">
        <v>17</v>
      </c>
      <c r="G102" s="9"/>
      <c r="H102" s="9">
        <v>12</v>
      </c>
      <c r="I102" s="9">
        <v>1</v>
      </c>
      <c r="J102" s="9"/>
      <c r="K102" s="9">
        <v>2</v>
      </c>
      <c r="L102" s="9"/>
      <c r="M102" s="9">
        <v>47</v>
      </c>
      <c r="N102" s="9">
        <f>SUM(E102:M102)</f>
        <v>80</v>
      </c>
    </row>
    <row r="103" spans="1:14" ht="15.7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5.75" x14ac:dyDescent="0.25">
      <c r="A104" s="9" t="s">
        <v>168</v>
      </c>
      <c r="B104" s="9" t="s">
        <v>84</v>
      </c>
      <c r="C104" s="9" t="s">
        <v>83</v>
      </c>
      <c r="D104" s="9" t="s">
        <v>85</v>
      </c>
      <c r="E104" s="9"/>
      <c r="F104" s="9">
        <v>5</v>
      </c>
      <c r="G104" s="9"/>
      <c r="H104" s="9">
        <v>3</v>
      </c>
      <c r="I104" s="9"/>
      <c r="J104" s="9">
        <v>9</v>
      </c>
      <c r="K104" s="9">
        <v>1</v>
      </c>
      <c r="L104" s="9">
        <v>1</v>
      </c>
      <c r="M104" s="9">
        <v>46</v>
      </c>
      <c r="N104" s="9">
        <f t="shared" ref="N104:N106" si="14">SUM(E104:M104)</f>
        <v>65</v>
      </c>
    </row>
    <row r="105" spans="1:14" ht="15.75" x14ac:dyDescent="0.25">
      <c r="A105" s="9"/>
      <c r="B105" s="9" t="s">
        <v>86</v>
      </c>
      <c r="C105" s="9" t="s">
        <v>87</v>
      </c>
      <c r="D105" s="9" t="s">
        <v>88</v>
      </c>
      <c r="E105" s="9"/>
      <c r="F105" s="9">
        <v>1</v>
      </c>
      <c r="G105" s="9"/>
      <c r="H105" s="9"/>
      <c r="I105" s="9"/>
      <c r="J105" s="9">
        <v>1</v>
      </c>
      <c r="K105" s="9"/>
      <c r="L105" s="9"/>
      <c r="M105" s="9">
        <v>1</v>
      </c>
      <c r="N105" s="9">
        <f t="shared" si="14"/>
        <v>3</v>
      </c>
    </row>
    <row r="106" spans="1:14" ht="15.75" x14ac:dyDescent="0.25">
      <c r="A106" s="9"/>
      <c r="B106" s="9" t="s">
        <v>89</v>
      </c>
      <c r="C106" s="9" t="s">
        <v>90</v>
      </c>
      <c r="D106" s="9" t="s">
        <v>91</v>
      </c>
      <c r="E106" s="9"/>
      <c r="F106" s="9">
        <v>8</v>
      </c>
      <c r="G106" s="9"/>
      <c r="H106" s="9"/>
      <c r="I106" s="9"/>
      <c r="J106" s="9">
        <v>5</v>
      </c>
      <c r="K106" s="9">
        <v>0</v>
      </c>
      <c r="L106" s="9">
        <v>1</v>
      </c>
      <c r="M106" s="9">
        <v>11</v>
      </c>
      <c r="N106" s="9">
        <f t="shared" si="14"/>
        <v>25</v>
      </c>
    </row>
    <row r="107" spans="1:14" s="2" customFormat="1" ht="15.75" x14ac:dyDescent="0.25">
      <c r="A107" s="9" t="s">
        <v>169</v>
      </c>
      <c r="B107" s="9"/>
      <c r="C107" s="9"/>
      <c r="D107" s="9"/>
      <c r="E107" s="9">
        <f t="shared" ref="E107" si="15">SUM(E104:E106)</f>
        <v>0</v>
      </c>
      <c r="F107" s="9">
        <f>SUM(F104:F106)</f>
        <v>14</v>
      </c>
      <c r="G107" s="9">
        <f t="shared" ref="G107:N107" si="16">SUM(G104:G106)</f>
        <v>0</v>
      </c>
      <c r="H107" s="9">
        <f t="shared" si="16"/>
        <v>3</v>
      </c>
      <c r="I107" s="9">
        <f t="shared" si="16"/>
        <v>0</v>
      </c>
      <c r="J107" s="9">
        <f t="shared" si="16"/>
        <v>15</v>
      </c>
      <c r="K107" s="9">
        <f t="shared" si="16"/>
        <v>1</v>
      </c>
      <c r="L107" s="9">
        <f t="shared" si="16"/>
        <v>2</v>
      </c>
      <c r="M107" s="9">
        <f t="shared" si="16"/>
        <v>58</v>
      </c>
      <c r="N107" s="9">
        <f t="shared" si="16"/>
        <v>93</v>
      </c>
    </row>
    <row r="108" spans="1:14" ht="15.7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5.75" x14ac:dyDescent="0.25">
      <c r="A109" s="9" t="s">
        <v>102</v>
      </c>
      <c r="B109" s="9" t="s">
        <v>18</v>
      </c>
      <c r="C109" s="9" t="s">
        <v>92</v>
      </c>
      <c r="D109" s="9" t="s">
        <v>19</v>
      </c>
      <c r="E109" s="9"/>
      <c r="F109" s="9"/>
      <c r="G109" s="9"/>
      <c r="H109" s="9">
        <v>1</v>
      </c>
      <c r="I109" s="9"/>
      <c r="J109" s="9">
        <v>4</v>
      </c>
      <c r="K109" s="9"/>
      <c r="L109" s="9"/>
      <c r="M109" s="9">
        <v>40</v>
      </c>
      <c r="N109" s="9">
        <f>SUM(E109:M109)</f>
        <v>45</v>
      </c>
    </row>
    <row r="110" spans="1:14" ht="15.7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5.75" x14ac:dyDescent="0.25">
      <c r="A111" s="8" t="s">
        <v>110</v>
      </c>
      <c r="B111" s="7"/>
      <c r="C111" s="7"/>
      <c r="D111" s="7"/>
      <c r="E111" s="10">
        <f t="shared" ref="E111:M111" si="17">SUM(E109,E107,E102,E100,E96,E94)</f>
        <v>3</v>
      </c>
      <c r="F111" s="10">
        <f t="shared" si="17"/>
        <v>37</v>
      </c>
      <c r="G111" s="10">
        <f t="shared" si="17"/>
        <v>0</v>
      </c>
      <c r="H111" s="10">
        <f>SUM(H109,H107,H102,H100,H96,H94)</f>
        <v>18</v>
      </c>
      <c r="I111" s="10">
        <f t="shared" si="17"/>
        <v>1</v>
      </c>
      <c r="J111" s="10">
        <f t="shared" si="17"/>
        <v>25</v>
      </c>
      <c r="K111" s="10">
        <f t="shared" si="17"/>
        <v>3</v>
      </c>
      <c r="L111" s="10">
        <f t="shared" si="17"/>
        <v>2</v>
      </c>
      <c r="M111" s="10">
        <f t="shared" si="17"/>
        <v>195</v>
      </c>
      <c r="N111" s="10">
        <f>SUM(N109,N107,N102,N100,N96,N94)</f>
        <v>284</v>
      </c>
    </row>
    <row r="112" spans="1:14" ht="15.75" x14ac:dyDescent="0.25">
      <c r="A112" s="8"/>
      <c r="B112" s="7"/>
      <c r="C112" s="7"/>
      <c r="D112" s="7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 x14ac:dyDescent="0.25">
      <c r="A113" s="8" t="s">
        <v>97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.75" x14ac:dyDescent="0.25">
      <c r="A114" s="9" t="s">
        <v>97</v>
      </c>
      <c r="B114" s="9" t="s">
        <v>61</v>
      </c>
      <c r="C114" s="9" t="s">
        <v>117</v>
      </c>
      <c r="D114" s="9" t="s">
        <v>62</v>
      </c>
      <c r="E114" s="9"/>
      <c r="F114" s="9">
        <v>3</v>
      </c>
      <c r="G114" s="9"/>
      <c r="H114" s="9"/>
      <c r="I114" s="9">
        <v>1</v>
      </c>
      <c r="J114" s="9"/>
      <c r="K114" s="9"/>
      <c r="L114" s="9">
        <v>0</v>
      </c>
      <c r="M114" s="9">
        <v>20</v>
      </c>
      <c r="N114" s="9">
        <f>SUM(E114:M114)</f>
        <v>24</v>
      </c>
    </row>
    <row r="115" spans="1:14" ht="15.75" x14ac:dyDescent="0.25">
      <c r="A115" s="9"/>
      <c r="B115" s="9" t="s">
        <v>201</v>
      </c>
      <c r="C115" s="9" t="s">
        <v>202</v>
      </c>
      <c r="D115" s="9" t="s">
        <v>203</v>
      </c>
      <c r="E115" s="9">
        <v>2</v>
      </c>
      <c r="F115" s="9"/>
      <c r="G115" s="9"/>
      <c r="H115" s="9"/>
      <c r="I115" s="9"/>
      <c r="J115" s="9">
        <v>5</v>
      </c>
      <c r="K115" s="9"/>
      <c r="L115" s="9">
        <v>0</v>
      </c>
      <c r="M115" s="9"/>
      <c r="N115" s="9">
        <f t="shared" ref="N115:N118" si="18">SUM(E115:M115)</f>
        <v>7</v>
      </c>
    </row>
    <row r="116" spans="1:14" ht="15.75" x14ac:dyDescent="0.25">
      <c r="A116" s="9"/>
      <c r="B116" s="9" t="s">
        <v>63</v>
      </c>
      <c r="C116" s="9" t="s">
        <v>64</v>
      </c>
      <c r="D116" s="9" t="s">
        <v>65</v>
      </c>
      <c r="E116" s="9"/>
      <c r="F116" s="9"/>
      <c r="G116" s="9"/>
      <c r="H116" s="9"/>
      <c r="I116" s="9"/>
      <c r="J116" s="9"/>
      <c r="K116" s="9">
        <v>1</v>
      </c>
      <c r="L116" s="9"/>
      <c r="M116" s="9">
        <v>5</v>
      </c>
      <c r="N116" s="9">
        <f t="shared" si="18"/>
        <v>6</v>
      </c>
    </row>
    <row r="117" spans="1:14" ht="15.75" x14ac:dyDescent="0.25">
      <c r="A117" s="9"/>
      <c r="B117" s="9"/>
      <c r="C117" s="9" t="s">
        <v>66</v>
      </c>
      <c r="D117" s="9" t="s">
        <v>65</v>
      </c>
      <c r="E117" s="9"/>
      <c r="F117" s="9">
        <v>18</v>
      </c>
      <c r="G117" s="9"/>
      <c r="H117" s="9">
        <v>3</v>
      </c>
      <c r="I117" s="9"/>
      <c r="J117" s="9">
        <v>2</v>
      </c>
      <c r="K117" s="9"/>
      <c r="L117" s="9">
        <v>1</v>
      </c>
      <c r="M117" s="9">
        <v>29</v>
      </c>
      <c r="N117" s="9">
        <f t="shared" si="18"/>
        <v>53</v>
      </c>
    </row>
    <row r="118" spans="1:14" ht="15.75" x14ac:dyDescent="0.25">
      <c r="A118" s="9"/>
      <c r="B118" s="9" t="s">
        <v>67</v>
      </c>
      <c r="C118" s="9" t="s">
        <v>68</v>
      </c>
      <c r="D118" s="9" t="s">
        <v>69</v>
      </c>
      <c r="E118" s="9"/>
      <c r="F118" s="9">
        <v>1</v>
      </c>
      <c r="G118" s="9"/>
      <c r="H118" s="9">
        <v>0</v>
      </c>
      <c r="I118" s="9"/>
      <c r="J118" s="9"/>
      <c r="K118" s="9"/>
      <c r="L118" s="9"/>
      <c r="M118" s="9">
        <v>1</v>
      </c>
      <c r="N118" s="9">
        <f t="shared" si="18"/>
        <v>2</v>
      </c>
    </row>
    <row r="119" spans="1:14" ht="15.75" x14ac:dyDescent="0.25">
      <c r="A119" s="10" t="s">
        <v>97</v>
      </c>
      <c r="B119" s="10"/>
      <c r="C119" s="10"/>
      <c r="D119" s="10"/>
      <c r="E119" s="10">
        <f t="shared" ref="E119:N119" si="19">SUM(E114:E118)</f>
        <v>2</v>
      </c>
      <c r="F119" s="10">
        <f t="shared" si="19"/>
        <v>22</v>
      </c>
      <c r="G119" s="10">
        <f t="shared" si="19"/>
        <v>0</v>
      </c>
      <c r="H119" s="10">
        <f t="shared" si="19"/>
        <v>3</v>
      </c>
      <c r="I119" s="10">
        <f t="shared" si="19"/>
        <v>1</v>
      </c>
      <c r="J119" s="10">
        <f t="shared" si="19"/>
        <v>7</v>
      </c>
      <c r="K119" s="10">
        <f t="shared" si="19"/>
        <v>1</v>
      </c>
      <c r="L119" s="10">
        <f t="shared" si="19"/>
        <v>1</v>
      </c>
      <c r="M119" s="10">
        <f t="shared" si="19"/>
        <v>55</v>
      </c>
      <c r="N119" s="10">
        <f t="shared" si="19"/>
        <v>92</v>
      </c>
    </row>
    <row r="120" spans="1:14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.75" x14ac:dyDescent="0.25">
      <c r="A121" s="12" t="s">
        <v>139</v>
      </c>
      <c r="B121" s="12"/>
      <c r="C121" s="12"/>
      <c r="D121" s="12"/>
      <c r="E121" s="12">
        <f t="shared" ref="E121:L121" si="20">SUM(E119,E111,E91,E53,E21)</f>
        <v>19</v>
      </c>
      <c r="F121" s="12">
        <f t="shared" si="20"/>
        <v>140</v>
      </c>
      <c r="G121" s="12">
        <f t="shared" si="20"/>
        <v>0</v>
      </c>
      <c r="H121" s="12">
        <f>SUM(H119,H111,H91,H53,H21)</f>
        <v>54</v>
      </c>
      <c r="I121" s="12">
        <f t="shared" si="20"/>
        <v>9</v>
      </c>
      <c r="J121" s="12">
        <f t="shared" si="20"/>
        <v>55</v>
      </c>
      <c r="K121" s="12">
        <f>SUM(K119,K111,K91,K53,K21)</f>
        <v>17</v>
      </c>
      <c r="L121" s="12">
        <f t="shared" si="20"/>
        <v>6</v>
      </c>
      <c r="M121" s="12">
        <f>SUM(M119,M111,M91,M53,M21)</f>
        <v>875</v>
      </c>
      <c r="N121" s="12">
        <f t="shared" ref="N121" si="21">SUM(N119,N111,N91,N53,N21)</f>
        <v>1176</v>
      </c>
    </row>
    <row r="122" spans="1:14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.75" x14ac:dyDescent="0.25">
      <c r="A123" s="7" t="s">
        <v>204</v>
      </c>
      <c r="B123" s="9" t="s">
        <v>61</v>
      </c>
      <c r="C123" s="9" t="s">
        <v>117</v>
      </c>
      <c r="D123" s="9" t="s">
        <v>62</v>
      </c>
      <c r="E123" s="7"/>
      <c r="F123" s="7"/>
      <c r="G123" s="7"/>
      <c r="H123" s="7"/>
      <c r="I123" s="7"/>
      <c r="J123" s="7">
        <v>10</v>
      </c>
      <c r="K123" s="7"/>
      <c r="L123" s="7"/>
      <c r="M123" s="7"/>
      <c r="N123" s="7">
        <v>10</v>
      </c>
    </row>
    <row r="124" spans="1:14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.75" x14ac:dyDescent="0.25">
      <c r="A125" s="10" t="s">
        <v>138</v>
      </c>
      <c r="B125" s="7" t="s">
        <v>126</v>
      </c>
      <c r="C125" s="7" t="s">
        <v>117</v>
      </c>
      <c r="D125" s="7" t="s">
        <v>127</v>
      </c>
      <c r="E125" s="7">
        <v>1</v>
      </c>
      <c r="F125" s="7"/>
      <c r="G125" s="7"/>
      <c r="H125" s="7"/>
      <c r="I125" s="7"/>
      <c r="J125" s="7">
        <v>0</v>
      </c>
      <c r="K125" s="7"/>
      <c r="L125" s="7">
        <v>122</v>
      </c>
      <c r="M125" s="7"/>
      <c r="N125" s="7">
        <f>SUM(E125:M125)</f>
        <v>123</v>
      </c>
    </row>
    <row r="126" spans="1:14" ht="15.75" x14ac:dyDescent="0.25">
      <c r="A126" s="7"/>
      <c r="B126" s="7" t="s">
        <v>63</v>
      </c>
      <c r="C126" s="7" t="s">
        <v>64</v>
      </c>
      <c r="D126" s="7" t="s">
        <v>65</v>
      </c>
      <c r="E126" s="7"/>
      <c r="F126" s="7"/>
      <c r="G126" s="7"/>
      <c r="H126" s="7"/>
      <c r="I126" s="7"/>
      <c r="J126" s="7">
        <v>0</v>
      </c>
      <c r="K126" s="7"/>
      <c r="L126" s="7">
        <v>1</v>
      </c>
      <c r="M126" s="7"/>
      <c r="N126" s="7">
        <v>1</v>
      </c>
    </row>
    <row r="127" spans="1:14" ht="15.75" x14ac:dyDescent="0.25">
      <c r="A127" s="7"/>
      <c r="B127" s="7"/>
      <c r="C127" s="7" t="s">
        <v>66</v>
      </c>
      <c r="D127" s="7" t="s">
        <v>65</v>
      </c>
      <c r="E127" s="7">
        <v>3</v>
      </c>
      <c r="F127" s="7">
        <v>0</v>
      </c>
      <c r="G127" s="7"/>
      <c r="H127" s="7">
        <v>8</v>
      </c>
      <c r="I127" s="7"/>
      <c r="J127" s="7">
        <v>269</v>
      </c>
      <c r="K127" s="7">
        <v>1</v>
      </c>
      <c r="L127" s="7"/>
      <c r="M127" s="7">
        <v>17</v>
      </c>
      <c r="N127" s="7">
        <f>SUM(E127:M127)</f>
        <v>298</v>
      </c>
    </row>
    <row r="128" spans="1:14" s="2" customFormat="1" ht="15.75" x14ac:dyDescent="0.25">
      <c r="A128" s="10" t="s">
        <v>109</v>
      </c>
      <c r="B128" s="10"/>
      <c r="C128" s="10"/>
      <c r="D128" s="10"/>
      <c r="E128" s="10">
        <f t="shared" ref="E128:M128" si="22">SUM(E125:E127)</f>
        <v>4</v>
      </c>
      <c r="F128" s="10">
        <f t="shared" si="22"/>
        <v>0</v>
      </c>
      <c r="G128" s="10">
        <f t="shared" si="22"/>
        <v>0</v>
      </c>
      <c r="H128" s="10">
        <f t="shared" si="22"/>
        <v>8</v>
      </c>
      <c r="I128" s="10">
        <f t="shared" si="22"/>
        <v>0</v>
      </c>
      <c r="J128" s="10">
        <f t="shared" si="22"/>
        <v>269</v>
      </c>
      <c r="K128" s="10">
        <f t="shared" si="22"/>
        <v>1</v>
      </c>
      <c r="L128" s="10">
        <f t="shared" si="22"/>
        <v>123</v>
      </c>
      <c r="M128" s="10">
        <f t="shared" si="22"/>
        <v>17</v>
      </c>
      <c r="N128" s="10">
        <f>SUM(N125:N127)</f>
        <v>422</v>
      </c>
    </row>
    <row r="129" spans="1:22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22" ht="15.75" x14ac:dyDescent="0.25">
      <c r="A130" s="10" t="s">
        <v>140</v>
      </c>
      <c r="B130" s="7"/>
      <c r="C130" s="7"/>
      <c r="D130" s="7"/>
      <c r="E130" s="11">
        <f t="shared" ref="E130:I130" si="23">SUM(E128,E123,E121)</f>
        <v>23</v>
      </c>
      <c r="F130" s="11">
        <f t="shared" si="23"/>
        <v>140</v>
      </c>
      <c r="G130" s="11">
        <f t="shared" si="23"/>
        <v>0</v>
      </c>
      <c r="H130" s="11">
        <f t="shared" si="23"/>
        <v>62</v>
      </c>
      <c r="I130" s="11">
        <f t="shared" si="23"/>
        <v>9</v>
      </c>
      <c r="J130" s="11">
        <f>SUM(J128,J123,J121)</f>
        <v>334</v>
      </c>
      <c r="K130" s="11">
        <f t="shared" ref="K130:N130" si="24">SUM(K128,K123,K121)</f>
        <v>18</v>
      </c>
      <c r="L130" s="11">
        <f t="shared" si="24"/>
        <v>129</v>
      </c>
      <c r="M130" s="11">
        <f t="shared" si="24"/>
        <v>892</v>
      </c>
      <c r="N130" s="11">
        <f t="shared" si="24"/>
        <v>1608</v>
      </c>
    </row>
    <row r="131" spans="1:22" ht="15.75" x14ac:dyDescent="0.25">
      <c r="A131" s="10"/>
      <c r="B131" s="7"/>
      <c r="C131" s="7"/>
      <c r="D131" s="7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22" ht="15.75" x14ac:dyDescent="0.25">
      <c r="A132" s="10"/>
      <c r="B132" s="7"/>
      <c r="C132" s="7"/>
      <c r="D132" s="7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22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22" s="16" customFormat="1" x14ac:dyDescent="0.2">
      <c r="A134" s="14" t="s">
        <v>186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7"/>
      <c r="P134" s="17"/>
      <c r="Q134" s="17"/>
      <c r="R134" s="17"/>
      <c r="S134" s="17"/>
      <c r="T134" s="17"/>
      <c r="U134" s="17"/>
      <c r="V134" s="17"/>
    </row>
    <row r="135" spans="1:22" s="16" customFormat="1" x14ac:dyDescent="0.2">
      <c r="A135" s="14" t="s">
        <v>116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7"/>
      <c r="P135" s="17"/>
      <c r="Q135" s="17"/>
      <c r="R135" s="17"/>
      <c r="S135" s="17"/>
      <c r="T135" s="17"/>
      <c r="U135" s="17"/>
      <c r="V135" s="17"/>
    </row>
    <row r="136" spans="1:22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</sheetData>
  <sheetProtection algorithmName="SHA-512" hashValue="VcNd9xHsoAYICeE+JN7m61mPdWd3Eqqw9kae+CtLUfZcGjmQukzf5RyR3l7zNVIdPPKuht1yD9D6p470j4bpAg==" saltValue="hhaCPmFK6zMPOQlEOx1SLw==" spinCount="100000" sheet="1" objects="1" scenarios="1"/>
  <mergeCells count="5">
    <mergeCell ref="A2:N2"/>
    <mergeCell ref="A1:N1"/>
    <mergeCell ref="A3:N3"/>
    <mergeCell ref="A134:N134"/>
    <mergeCell ref="A135:N135"/>
  </mergeCells>
  <hyperlinks>
    <hyperlink ref="A135:G135" r:id="rId1" display="[Institutional Research Home]"/>
    <hyperlink ref="A134:G134" r:id="rId2" display="[Fall 2012 - Fact Sheet]"/>
    <hyperlink ref="A134:F134" r:id="rId3" display="[Fall 2008 - Fact Sheet]"/>
    <hyperlink ref="A134:D134" r:id="rId4" display="[Fall 2001 - Fact Sheet]"/>
    <hyperlink ref="A135:F135" r:id="rId5" display="[Institutional Research Home]"/>
    <hyperlink ref="A135:D135" r:id="rId6" display="[Institutional Research Home]"/>
    <hyperlink ref="A134:N134" r:id="rId7" display="[Fall 2014 - Fact Sheet]"/>
    <hyperlink ref="A135:N135" r:id="rId8" display="[Institutional Research Home]"/>
  </hyperlinks>
  <pageMargins left="0.51" right="0.45" top="0.75" bottom="0.75" header="0.3" footer="0.3"/>
  <pageSetup scale="64" orientation="landscape" r:id="rId9"/>
  <rowBreaks count="4" manualBreakCount="4">
    <brk id="21" max="16383" man="1"/>
    <brk id="53" max="16383" man="1"/>
    <brk id="91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GR_Ethnic</vt:lpstr>
      <vt:lpstr>GR_Ethnic!Print_Titles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Bonn, Michelle</cp:lastModifiedBy>
  <cp:lastPrinted>2014-11-01T18:46:59Z</cp:lastPrinted>
  <dcterms:created xsi:type="dcterms:W3CDTF">2009-11-05T19:49:47Z</dcterms:created>
  <dcterms:modified xsi:type="dcterms:W3CDTF">2015-11-23T15:29:45Z</dcterms:modified>
</cp:coreProperties>
</file>